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报告" sheetId="51" r:id="rId1"/>
    <sheet name="特需医疗服务项目备案汇总表" sheetId="50" r:id="rId2"/>
    <sheet name="填充注射费" sheetId="1" r:id="rId3"/>
    <sheet name="溶解注射费" sheetId="2" r:id="rId4"/>
    <sheet name="美容注射费" sheetId="3" r:id="rId5"/>
    <sheet name="美容注射费-特殊部位（加收）" sheetId="4" r:id="rId6"/>
    <sheet name="美容治疗费（超声）" sheetId="5" r:id="rId7"/>
    <sheet name="美容治疗费（射频）" sheetId="6" r:id="rId8"/>
    <sheet name="美容治疗费（微针）" sheetId="7" r:id="rId9"/>
    <sheet name="美容治疗费（药物导入）" sheetId="8" r:id="rId10"/>
    <sheet name="切口美容改型费" sheetId="9" r:id="rId11"/>
    <sheet name="减张美容缝合费" sheetId="10" r:id="rId12"/>
    <sheet name="凹陷瘢痕填充费" sheetId="11" r:id="rId13"/>
    <sheet name="眼袋整形费" sheetId="12" r:id="rId14"/>
    <sheet name="眼袋整形费-睑板楔形切除（加收）" sheetId="13" r:id="rId15"/>
    <sheet name="眼袋整形费-再次手术（加收）" sheetId="14" r:id="rId16"/>
    <sheet name="重睑整形费" sheetId="15" r:id="rId17"/>
    <sheet name="重睑整形费-筋膜鞘异常（加收）" sheetId="16" r:id="rId18"/>
    <sheet name="重睑整形费-上睑提肌腱膜调整（加收）" sheetId="17" r:id="rId19"/>
    <sheet name="重睑整形费-再次手术（加收）" sheetId="18" r:id="rId20"/>
    <sheet name="腋臭切除费" sheetId="19" r:id="rId21"/>
    <sheet name="腋臭切除费-保留皮片大汗腺（加收）" sheetId="20" r:id="rId22"/>
    <sheet name="腋臭切除费-再次手术（加收）" sheetId="21" r:id="rId23"/>
    <sheet name="耳垂整形费" sheetId="22" r:id="rId24"/>
    <sheet name="眶隔脂肪整形费" sheetId="23" r:id="rId25"/>
    <sheet name="鼻部畸形整形费（局部）" sheetId="24" r:id="rId26"/>
    <sheet name="鼻部畸形整形费（局部）-再次手术（加收）" sheetId="25" r:id="rId27"/>
    <sheet name="脂肪移植费" sheetId="26" r:id="rId28"/>
    <sheet name="除皱费" sheetId="27" r:id="rId29"/>
    <sheet name="材料置入整形费" sheetId="28" r:id="rId30"/>
    <sheet name="材料置入整形费-人工材料取出（扩展）" sheetId="29" r:id="rId31"/>
    <sheet name="注射材料取出费" sheetId="30" r:id="rId32"/>
    <sheet name="组织置入整形费" sheetId="31" r:id="rId33"/>
    <sheet name="眉上部整形费" sheetId="32" r:id="rId34"/>
    <sheet name="眉下部整形（扩展）" sheetId="33" r:id="rId35"/>
    <sheet name="眦整形费" sheetId="34" r:id="rId36"/>
    <sheet name="乳头整形费" sheetId="35" r:id="rId37"/>
    <sheet name="乳晕整形费" sheetId="36" r:id="rId38"/>
    <sheet name="巨乳整形费" sheetId="37" r:id="rId39"/>
    <sheet name="巨乳整形费-再次手术（加收）" sheetId="38" r:id="rId40"/>
    <sheet name="巨乳整形费-中度及重度（加收）" sheetId="39" r:id="rId41"/>
    <sheet name="脂肪移植术" sheetId="40" r:id="rId42"/>
    <sheet name="脂肪移植术-再次手术（加收）" sheetId="49" r:id="rId43"/>
    <sheet name="腹壁整形费" sheetId="41" r:id="rId44"/>
    <sheet name="腹壁整形费-大范围腹壁整形（加收）" sheetId="42" r:id="rId45"/>
    <sheet name="隆鼻费" sheetId="43" r:id="rId46"/>
    <sheet name="隆乳费（脂肪注射）" sheetId="44" r:id="rId47"/>
    <sheet name="脐成形术" sheetId="46" r:id="rId48"/>
    <sheet name="男性乳腺肥大切除整形费" sheetId="47" r:id="rId49"/>
    <sheet name="男性乳腺肥大切除术整形费-微创手术（加收）" sheetId="48" r:id="rId50"/>
    <sheet name="男性乳腺肥大切除整形费-中度及重度（加收）" sheetId="45" r:id="rId5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<sst xmlns="http://schemas.openxmlformats.org/spreadsheetml/2006/main" count="3372" uniqueCount="325">
  <si>
    <t>关于特需医疗服务价格备案的报告</t>
  </si>
  <si>
    <t>安徽省医疗保障局：</t>
  </si>
  <si>
    <t xml:space="preserve">    为规范定价行为，促进新医疗服务项目临床运用，满足患者医疗需求，根据《安徽省医保局 安徽省卫健委关于进一步完善公立医疗机构特需医疗服务管理的通知》（皖医保发〔2024〕8号）及（皖医保发〔2025〕22号），现对“眶隔脂肪整形术”49项特需医疗服务项目价格进行备案（详见附件1）。</t>
  </si>
  <si>
    <t>特此报告</t>
  </si>
  <si>
    <t>附件：1. 开展特需服务项目备案汇总表</t>
  </si>
  <si>
    <t xml:space="preserve">              2. 特需医疗服务项目成本测算表</t>
  </si>
  <si>
    <t>安徽理工大学第一附属医院</t>
  </si>
  <si>
    <t xml:space="preserve">                             （淮南市第一人民医院）</t>
  </si>
  <si>
    <t xml:space="preserve">                            2026-5-20</t>
  </si>
  <si>
    <t>抄送：安徽省卫生健康委员会</t>
  </si>
  <si>
    <t>特需医疗服务项目备案汇总表</t>
  </si>
  <si>
    <t>序号</t>
  </si>
  <si>
    <t>项目编码</t>
  </si>
  <si>
    <t>项目名称</t>
  </si>
  <si>
    <t>服务产出</t>
  </si>
  <si>
    <t>价格构成</t>
  </si>
  <si>
    <t>除外内容</t>
  </si>
  <si>
    <t>计价单位</t>
  </si>
  <si>
    <t>计价说明</t>
  </si>
  <si>
    <t>测算成本
（元）</t>
  </si>
  <si>
    <t>备案价格（元）</t>
  </si>
  <si>
    <t>预期年服务量</t>
  </si>
  <si>
    <t>预计年收入
（元）</t>
  </si>
  <si>
    <t>备注</t>
  </si>
  <si>
    <t>016100000100000T</t>
  </si>
  <si>
    <t>填充注射费</t>
  </si>
  <si>
    <t>通过注射填充性物质，改
善皮肤状态或容貌外观。</t>
  </si>
  <si>
    <t>所定价格涵盖注射计划、手术计划、
术区准备、注射等步骤所需的人力资
源及基本物质资源消耗。</t>
  </si>
  <si>
    <t>每位点</t>
  </si>
  <si>
    <t>医美中心</t>
  </si>
  <si>
    <t>016100000110000T</t>
  </si>
  <si>
    <t>溶解注射费</t>
  </si>
  <si>
    <t>通过注射溶解性物质，溶
解原有填充物，改善皮肤
状态或容貌外观。</t>
  </si>
  <si>
    <t>016100000090000T</t>
  </si>
  <si>
    <t>美容注射费</t>
  </si>
  <si>
    <t>通过注射物质，改善皮肤
状态或容貌外观。</t>
  </si>
  <si>
    <t>次</t>
  </si>
  <si>
    <t>“次”指每次注射的部位，
部位包括：眉间纹、鱼尾纹、眼袋纹、额纹、鼻背纹、颏部、颈阔肌、腋窝、手足等各类需要改善的部位。</t>
  </si>
  <si>
    <t>016100000090001T</t>
  </si>
  <si>
    <t>美容注射费-特殊部位（加收）</t>
  </si>
  <si>
    <t>“特殊部位”指：咬肌、斜
方肌、腓肠肌。</t>
  </si>
  <si>
    <t>016100000030000T</t>
  </si>
  <si>
    <t>美容治疗费（超
声）</t>
  </si>
  <si>
    <t>通过超声技术，改善皮肤
状态。</t>
  </si>
  <si>
    <t>所定价格涵盖皮肤清洁、仪器操作、
观察患者反应等步骤所需的人力资
源和基本物质资源消耗。</t>
  </si>
  <si>
    <t>平方
厘米</t>
  </si>
  <si>
    <t>有条件的医疗机构可自行设
立加/减收项、扩展项，并报属地医保部门备案。</t>
  </si>
  <si>
    <t>016100000020000T</t>
  </si>
  <si>
    <t xml:space="preserve">美容治疗费（射
频）
</t>
  </si>
  <si>
    <t>通过射频技术，改善皮肤状态.</t>
  </si>
  <si>
    <t>016100000060000T</t>
  </si>
  <si>
    <t>美容治疗费（微
针）</t>
  </si>
  <si>
    <t>通过微针刺激，改善皮肤
状态。</t>
  </si>
  <si>
    <t>所定价格涵盖皮肤清洁、仪器操作、
观察患者反应、必要时敷药等步骤所
需的人力资源和基本物质资源消耗。</t>
  </si>
  <si>
    <t>016100000070000T</t>
  </si>
  <si>
    <t>美容治疗费（药
物导入）</t>
  </si>
  <si>
    <t>通过各种方式促进药物透
皮吸收，清除皮损、修复
组织、促进皮肤健康。</t>
  </si>
  <si>
    <t>所定价格涵盖设备准备、皮肤清洁、
仪器操作、观察患者反应等步骤所需
的人力资源和基本物质资源消耗。</t>
  </si>
  <si>
    <t>016200000020000T</t>
  </si>
  <si>
    <t>切口美容改型费</t>
  </si>
  <si>
    <t>通过各种方式实现切口改
型。</t>
  </si>
  <si>
    <t>所定价格涵盖手术计划、术区准备、
设计，切开、错位缝合等步骤所需的
人力资源及基本物质资源消耗。</t>
  </si>
  <si>
    <t>每切口</t>
  </si>
  <si>
    <t>限面颈部、关节周围及出现
直线瘢痕挛缩的部位。</t>
  </si>
  <si>
    <t>016200000010000T</t>
  </si>
  <si>
    <t>减张美容缝合费</t>
  </si>
  <si>
    <t>通过各种方式实现减张美
容缝合。</t>
  </si>
  <si>
    <t>所定价格涵盖止血、切口远端锚定、
表皮精细缝合、包扎等步骤所需的人
力资源及基本物质资源消耗。</t>
  </si>
  <si>
    <t>面部每切口以 3 厘米为基础计价，躯干部每切口以 5 厘米为基础计价，超过长度按厘米加收。</t>
  </si>
  <si>
    <t>016200000070000T</t>
  </si>
  <si>
    <t>凹陷瘢痕填充费</t>
  </si>
  <si>
    <t>通过各种方式填充凹陷性
瘢痕，满足患者需求。</t>
  </si>
  <si>
    <t>所定价格涵盖手术计划、术区准备、
设计，剥离、应用自体或异体材料进
行填充等步骤所需的人力资源及基
本物质资源消耗。</t>
  </si>
  <si>
    <t xml:space="preserve">面颈部以 4 平方厘米为基础计价； 躯干四肢以 16平方厘米为基础计价。
</t>
  </si>
  <si>
    <t>016200000150000T</t>
  </si>
  <si>
    <t>眼袋整形费</t>
  </si>
  <si>
    <t>通过整形手术方式去除眼
睑脂肪、皮肤、肌肉，满
足患者需求。</t>
  </si>
  <si>
    <t>所定价格涵盖手术计划、术区准备、
消毒、切开或穿刺、必要时去除部分
组织、缝合等步骤所需的人力资源和
基本物质资源消耗。</t>
  </si>
  <si>
    <t>单侧</t>
  </si>
  <si>
    <t>016200000150011T</t>
  </si>
  <si>
    <t xml:space="preserve">眼袋整形费-睑
板楔形切除（加
收） 
</t>
  </si>
  <si>
    <t>016200000150001T</t>
  </si>
  <si>
    <t>眼袋整形费-再
次手术（加收）</t>
  </si>
  <si>
    <t>016200000160000T</t>
  </si>
  <si>
    <t>重睑整形费</t>
  </si>
  <si>
    <t>通过整形手术方式实现重
睑成形，满足患者需求。</t>
  </si>
  <si>
    <t>016200000160021T</t>
  </si>
  <si>
    <t>重睑整形费-筋
膜鞘异常 （加收）</t>
  </si>
  <si>
    <t>016200000160011T</t>
  </si>
  <si>
    <t>重睑整形费-上
睑提肌腱膜调整
（加收）</t>
  </si>
  <si>
    <t>016200000160001T</t>
  </si>
  <si>
    <t>重睑整形费-再
次手术（加收）</t>
  </si>
  <si>
    <t>016200000530000T</t>
  </si>
  <si>
    <t>腋臭切除费</t>
  </si>
  <si>
    <t>通过手术切除腋臭，改善
患者腋臭情况，满足患者
需求。</t>
  </si>
  <si>
    <t>所定价格涵盖手术计划、术区准备、
消毒、切开、切除、缝合等步骤所需
的人力资源及基本物质资源消耗。</t>
  </si>
  <si>
    <t>016200000530011T</t>
  </si>
  <si>
    <t>腋臭切除费-保
留皮片大汗腺
（加收）</t>
  </si>
  <si>
    <t>016200000530001T</t>
  </si>
  <si>
    <t>腋臭切除费-再
次手术（加收）</t>
  </si>
  <si>
    <t>016200000210000T</t>
  </si>
  <si>
    <t>耳垂整形费</t>
  </si>
  <si>
    <t>通过整形手术方式改善耳
垂形态，满足患者需求。</t>
  </si>
  <si>
    <t xml:space="preserve">所定价格涵盖手术计划、术区准备、
消毒、切开、修整、止血、缝合、处
理用物等步骤所需的人力资源和基
本物资消耗。
</t>
  </si>
  <si>
    <t>016200000190000T</t>
  </si>
  <si>
    <t>眶隔脂肪整形费</t>
  </si>
  <si>
    <t>通过整形手术方式调整眶
隔脂肪组织量及分布位
置，改善睑臃肿或凹陷，
满足患者需求。</t>
  </si>
  <si>
    <t xml:space="preserve">所定价格涵盖手术计划、术区准备、
消毒、切开、修复、止血、缝合等步
骤所需的人力资源和基本物质资源
消耗。
</t>
  </si>
  <si>
    <t>016200000250000T</t>
  </si>
  <si>
    <t>鼻部畸形整形费
（局部）</t>
  </si>
  <si>
    <t>通过整形手术方式进行鼻
部局部软组织形态调整。</t>
  </si>
  <si>
    <t xml:space="preserve">所定价格涵盖手术计划、术区准备、
消毒、切开、调整形态、止血、缝合
等步骤所需的人力资源和基本物质
资源消耗。
</t>
  </si>
  <si>
    <t>鼻部畸形整形指：患者在外
伤、烧伤、肿瘤术后等情况
下需要进行整形的情况。</t>
  </si>
  <si>
    <t>016200000250001T</t>
  </si>
  <si>
    <t>鼻部畸形整形费
（局部） -再次手
术（加收）</t>
  </si>
  <si>
    <t>016200000500000T</t>
  </si>
  <si>
    <t>脂肪移植费</t>
  </si>
  <si>
    <t>通过各种方式移植脂肪及
其衍生物，改善患者外观
形态或功能。</t>
  </si>
  <si>
    <t xml:space="preserve">所定价格涵盖手术计划、术区准备、
消毒、切开、脂肪处理、脂肪移植、
缝合等步骤所需人力资源和基本物
质资源消耗。
</t>
  </si>
  <si>
    <t>头面颈部以 2×2 平方厘米
为基础计价，躯干四肢以 3
×3 平方厘米为基础计价。</t>
  </si>
  <si>
    <t>016200000050000T</t>
  </si>
  <si>
    <t>除皱费</t>
  </si>
  <si>
    <t>通过手术方式改善患者皮
肤松弛，满足患者需求。</t>
  </si>
  <si>
    <t>所定价格涵盖手术计划、术区准备、
消毒、切开、悬吊、止血、缝合等步
骤所需人力资源和基本物质资源消
耗。</t>
  </si>
  <si>
    <t>部位</t>
  </si>
  <si>
    <t>“部位”指：额部、颞部、
颊部、颈部、下颌部等。</t>
  </si>
  <si>
    <t>016200000780000T</t>
  </si>
  <si>
    <t>材料置入整形费</t>
  </si>
  <si>
    <t>通过整形手术方式置入人
工材料，改善患者外观，
满足患者需求。</t>
  </si>
  <si>
    <t>所定价格涵盖手术计划、术区准备、
消毒、切开、止血、缝合等步骤所需
人力资源和基本物质资源消耗.</t>
  </si>
  <si>
    <t>个</t>
  </si>
  <si>
    <t>016200000780100T</t>
  </si>
  <si>
    <t>材料置入整形费
-人工材料取出
（扩展）</t>
  </si>
  <si>
    <t>016200000800000T</t>
  </si>
  <si>
    <t>注射材料取出费</t>
  </si>
  <si>
    <t>通过整形手术方式取出注
射材料，改善患者外观，
满足患者需求。</t>
  </si>
  <si>
    <t xml:space="preserve">所定价格涵盖手术计划、术区准备、
消毒、切开、止血、注射材料取出、
缝合等步骤所需人力资源和基本物
质资源消耗。
</t>
  </si>
  <si>
    <t>平方厘米</t>
  </si>
  <si>
    <t>016200000790000T</t>
  </si>
  <si>
    <t>组织置入整形费</t>
  </si>
  <si>
    <t>通过整形手术方式置入自
体/异体组织， 改善患者外
观，满足患者需求。</t>
  </si>
  <si>
    <t>所定价格涵盖手术计划、术区准备、
消毒、切开、止血、缝合等步骤所需
人力资源和基本物质资源消耗。</t>
  </si>
  <si>
    <t>016200000130000T</t>
  </si>
  <si>
    <t>眉上部整形费</t>
  </si>
  <si>
    <t>通过手术方式改善患者眉
上部外观，并改善上睑皮
肤松弛，满足患者需求。</t>
  </si>
  <si>
    <t>所定价格涵盖手术计划、术区准备、
消毒、切开、悬吊、止血、缝合等步
骤所需人力资源和基本物质资源消耗。</t>
  </si>
  <si>
    <t>016200000132100T</t>
  </si>
  <si>
    <t>眉上部整形费-
眉下部整形（扩
展）</t>
  </si>
  <si>
    <t>016200000170000T</t>
  </si>
  <si>
    <t>眦整形费</t>
  </si>
  <si>
    <t>通过整形手术方式改善患
者眦部外观，满足患者需
求。</t>
  </si>
  <si>
    <t>内眦、外眦可分别计价。</t>
  </si>
  <si>
    <t>016200000630000T</t>
  </si>
  <si>
    <t>乳头整形费</t>
  </si>
  <si>
    <t>通过整形手术方式改善乳
头外形，满足患者需求。</t>
  </si>
  <si>
    <t>所定价格涵盖手术计划、术区准备、
消毒、乳头再造或乳头塑形等步骤所
需的人力资源和基本物质资源消耗。</t>
  </si>
  <si>
    <t>016200000620000T</t>
  </si>
  <si>
    <t>乳晕整形费</t>
  </si>
  <si>
    <t>通过整形手术方式改善乳
晕外形，满足患者需求。</t>
  </si>
  <si>
    <t>所定价格涵盖手术计划、术区准备、
消毒、乳头塑形、缝合等步骤所需的
人力资源和基本物质资源消耗。</t>
  </si>
  <si>
    <t>016200000600000T</t>
  </si>
  <si>
    <t>巨乳整形费</t>
  </si>
  <si>
    <t>通过整形方式治疗巨乳，
满足患者需求。</t>
  </si>
  <si>
    <t>所定价格涵盖手术计划、术区准备、
消毒、切开、切除组织、评估血供、
乳房塑形、缝合等步骤所需的人力资
源和基本物质资源消耗。</t>
  </si>
  <si>
    <t>016200000600001T</t>
  </si>
  <si>
    <t>巨乳整形费-再
次手术（加收）</t>
  </si>
  <si>
    <t>016200000600011T</t>
  </si>
  <si>
    <t>巨乳整形费-中
度及重度 （加收）</t>
  </si>
  <si>
    <t>016200000550000T</t>
  </si>
  <si>
    <t>腹壁整形费</t>
  </si>
  <si>
    <t>通过各种方式改善患者腹
壁松弛，矫正患者腹部、
脐部外观形态，满足患者需求。</t>
  </si>
  <si>
    <t>所定价格涵盖手术计划、术区准备、
消毒、切开、切除、缝合、必要时放
置补片及引流等步骤所需人力资源
和基本物质资源消耗。</t>
  </si>
  <si>
    <t>大范围腹壁整形指：整形范
围超过腋中线或覆盖躯干环周。</t>
  </si>
  <si>
    <t>016200000550011T</t>
  </si>
  <si>
    <t>腹壁整形费-大
范围腹壁整形
（加收）</t>
  </si>
  <si>
    <t>016200000260000T</t>
  </si>
  <si>
    <t>隆鼻费</t>
  </si>
  <si>
    <t>通过整形手术方式调整鼻
部高度，满足患者需求。</t>
  </si>
  <si>
    <t>所定价格涵盖手术计划、术区准备、
消毒、切开、修整、创面覆盖、止血、缝合等步骤所需的人力资源和基本物质资源消耗。</t>
  </si>
  <si>
    <t>016200000670000T</t>
  </si>
  <si>
    <t>隆乳费（脂肪注
射）</t>
  </si>
  <si>
    <t>通过注射脂肪及其衍生物
改善乳房外形，满足患者需求。</t>
  </si>
  <si>
    <t>所定价格涵盖手术计划、术区准备、
消毒、脂肪纯化、切开、注射、缝合
等步骤所需的人力资源和基本物质资源消耗。</t>
  </si>
  <si>
    <t>016200000570000T</t>
  </si>
  <si>
    <t>脐成形费</t>
  </si>
  <si>
    <t>通过整形手术方式改善患
者脐部外观或再造脐部，
满足患者需求。</t>
  </si>
  <si>
    <t>所定价格涵盖手术计划、术区准备、消毒、切开、皮瓣分离、切除、缝合以及必要时取皮、 放置补片及引流等步骤所需人力资源和基本物质资源消耗。</t>
  </si>
  <si>
    <t>所定价格涵盖手术计划、术区准备、消毒、切开、脂肪处理、脂肪移植、缝合等步骤所需人力资源和基本物
质资源消耗。</t>
  </si>
  <si>
    <t>016200000500001T</t>
  </si>
  <si>
    <t>脂肪移植费-再
次手术（加收）</t>
  </si>
  <si>
    <t>016200000650000T</t>
  </si>
  <si>
    <t>男性乳腺肥大切
除整形费</t>
  </si>
  <si>
    <t>通过整形手术方式切除男
性肥大乳腺，满足患者需求。</t>
  </si>
  <si>
    <t>所定价格涵盖手术计划、术区准备、
消毒、切开、切除腺体、修整外形、
缝合等步骤所需的人力资源和基本
物质资源消耗</t>
  </si>
  <si>
    <t>016200000650001T</t>
  </si>
  <si>
    <t>男性乳腺肥大切
除整形费-微创
手术（加收）</t>
  </si>
  <si>
    <t>微创手术指切口＜2厘米。</t>
  </si>
  <si>
    <t>016200000650011T</t>
  </si>
  <si>
    <t>男性乳腺肥大切除整形费-中度
及重度（加收）</t>
  </si>
  <si>
    <t>中度及重度指根据 Simon 分级中度及以上的情况。</t>
  </si>
  <si>
    <r>
      <rPr>
        <sz val="18"/>
        <rFont val="Times New Roman"/>
        <charset val="134"/>
      </rPr>
      <t xml:space="preserve"> </t>
    </r>
    <r>
      <rPr>
        <sz val="18"/>
        <rFont val="华文中宋"/>
        <charset val="134"/>
      </rPr>
      <t>医</t>
    </r>
    <r>
      <rPr>
        <sz val="18"/>
        <rFont val="Times New Roman"/>
        <charset val="134"/>
      </rPr>
      <t xml:space="preserve"> </t>
    </r>
    <r>
      <rPr>
        <sz val="18"/>
        <rFont val="华文中宋"/>
        <charset val="134"/>
      </rPr>
      <t>疗</t>
    </r>
    <r>
      <rPr>
        <sz val="18"/>
        <rFont val="Times New Roman"/>
        <charset val="134"/>
      </rPr>
      <t xml:space="preserve"> </t>
    </r>
    <r>
      <rPr>
        <sz val="18"/>
        <rFont val="华文中宋"/>
        <charset val="134"/>
      </rPr>
      <t>服</t>
    </r>
    <r>
      <rPr>
        <sz val="18"/>
        <rFont val="Times New Roman"/>
        <charset val="134"/>
      </rPr>
      <t xml:space="preserve"> </t>
    </r>
    <r>
      <rPr>
        <sz val="18"/>
        <rFont val="华文中宋"/>
        <charset val="134"/>
      </rPr>
      <t>务</t>
    </r>
    <r>
      <rPr>
        <sz val="18"/>
        <rFont val="Times New Roman"/>
        <charset val="134"/>
      </rPr>
      <t xml:space="preserve"> </t>
    </r>
    <r>
      <rPr>
        <sz val="18"/>
        <rFont val="华文中宋"/>
        <charset val="134"/>
      </rPr>
      <t>项</t>
    </r>
    <r>
      <rPr>
        <sz val="18"/>
        <rFont val="Times New Roman"/>
        <charset val="134"/>
      </rPr>
      <t xml:space="preserve"> </t>
    </r>
    <r>
      <rPr>
        <sz val="18"/>
        <rFont val="华文中宋"/>
        <charset val="134"/>
      </rPr>
      <t>目</t>
    </r>
    <r>
      <rPr>
        <sz val="18"/>
        <rFont val="Times New Roman"/>
        <charset val="134"/>
      </rPr>
      <t xml:space="preserve"> </t>
    </r>
    <r>
      <rPr>
        <sz val="18"/>
        <rFont val="华文中宋"/>
        <charset val="134"/>
      </rPr>
      <t>成</t>
    </r>
    <r>
      <rPr>
        <sz val="18"/>
        <rFont val="Times New Roman"/>
        <charset val="134"/>
      </rPr>
      <t xml:space="preserve"> </t>
    </r>
    <r>
      <rPr>
        <sz val="18"/>
        <rFont val="华文中宋"/>
        <charset val="134"/>
      </rPr>
      <t>本</t>
    </r>
    <r>
      <rPr>
        <sz val="18"/>
        <rFont val="Times New Roman"/>
        <charset val="134"/>
      </rPr>
      <t xml:space="preserve"> </t>
    </r>
    <r>
      <rPr>
        <sz val="18"/>
        <rFont val="华文中宋"/>
        <charset val="134"/>
      </rPr>
      <t>测</t>
    </r>
    <r>
      <rPr>
        <sz val="18"/>
        <rFont val="Times New Roman"/>
        <charset val="134"/>
      </rPr>
      <t xml:space="preserve"> </t>
    </r>
    <r>
      <rPr>
        <sz val="18"/>
        <rFont val="华文中宋"/>
        <charset val="134"/>
      </rPr>
      <t>算</t>
    </r>
    <r>
      <rPr>
        <sz val="18"/>
        <rFont val="Times New Roman"/>
        <charset val="134"/>
      </rPr>
      <t xml:space="preserve"> </t>
    </r>
    <r>
      <rPr>
        <sz val="18"/>
        <rFont val="华文中宋"/>
        <charset val="134"/>
      </rPr>
      <t>及</t>
    </r>
    <r>
      <rPr>
        <sz val="18"/>
        <rFont val="Times New Roman"/>
        <charset val="134"/>
      </rPr>
      <t xml:space="preserve"> </t>
    </r>
    <r>
      <rPr>
        <sz val="18"/>
        <rFont val="华文中宋"/>
        <charset val="134"/>
      </rPr>
      <t>价</t>
    </r>
    <r>
      <rPr>
        <sz val="18"/>
        <rFont val="Times New Roman"/>
        <charset val="134"/>
      </rPr>
      <t xml:space="preserve"> </t>
    </r>
    <r>
      <rPr>
        <sz val="18"/>
        <rFont val="华文中宋"/>
        <charset val="134"/>
      </rPr>
      <t>格</t>
    </r>
    <r>
      <rPr>
        <sz val="18"/>
        <rFont val="Times New Roman"/>
        <charset val="134"/>
      </rPr>
      <t xml:space="preserve"> </t>
    </r>
    <r>
      <rPr>
        <sz val="18"/>
        <rFont val="华文中宋"/>
        <charset val="134"/>
      </rPr>
      <t>申</t>
    </r>
    <r>
      <rPr>
        <sz val="18"/>
        <rFont val="Times New Roman"/>
        <charset val="134"/>
      </rPr>
      <t xml:space="preserve"> </t>
    </r>
    <r>
      <rPr>
        <sz val="18"/>
        <rFont val="华文中宋"/>
        <charset val="134"/>
      </rPr>
      <t>报</t>
    </r>
    <r>
      <rPr>
        <sz val="18"/>
        <rFont val="Times New Roman"/>
        <charset val="134"/>
      </rPr>
      <t xml:space="preserve"> </t>
    </r>
    <r>
      <rPr>
        <sz val="18"/>
        <rFont val="华文中宋"/>
        <charset val="134"/>
      </rPr>
      <t>表</t>
    </r>
  </si>
  <si>
    <t>医  疗  服  务  项  目  概  况</t>
  </si>
  <si>
    <t>项目成本</t>
  </si>
  <si>
    <t>所定价格涵盖注射计划、手术计划、术区准备、注射等步骤所需的人力资源及基本物质资源消耗。</t>
  </si>
  <si>
    <t>项目报价</t>
  </si>
  <si>
    <t>成        本        测        算</t>
  </si>
  <si>
    <t>一、基本物料消耗</t>
  </si>
  <si>
    <t>二、基本人力成本</t>
  </si>
  <si>
    <t>材料名称</t>
  </si>
  <si>
    <t>计量单位</t>
  </si>
  <si>
    <t>单价</t>
  </si>
  <si>
    <t>用量</t>
  </si>
  <si>
    <t>每次费用</t>
  </si>
  <si>
    <t>人员职别</t>
  </si>
  <si>
    <t>操作人数</t>
  </si>
  <si>
    <t>占用工时（小时）</t>
  </si>
  <si>
    <t>平均工时成本</t>
  </si>
  <si>
    <t>每次应摊费用</t>
  </si>
  <si>
    <t xml:space="preserve"> 1、一次性医用材料消耗</t>
  </si>
  <si>
    <t>1、医生</t>
  </si>
  <si>
    <t>2、护师</t>
  </si>
  <si>
    <t>3、技师</t>
  </si>
  <si>
    <t>小   计</t>
  </si>
  <si>
    <t>三、固定资产折旧</t>
  </si>
  <si>
    <t>资产名称</t>
  </si>
  <si>
    <t>原  值</t>
  </si>
  <si>
    <t>使用期限</t>
  </si>
  <si>
    <t>占用时间（小时）</t>
  </si>
  <si>
    <t>2、药品、耗材消耗</t>
  </si>
  <si>
    <t>子母无影灯</t>
  </si>
  <si>
    <t>（冲洗）生理氯化钠溶液</t>
  </si>
  <si>
    <t>袋</t>
  </si>
  <si>
    <t>2</t>
  </si>
  <si>
    <t>医用高频手术电刀</t>
  </si>
  <si>
    <t>电动手术床</t>
  </si>
  <si>
    <t>3、低值耗材消耗</t>
  </si>
  <si>
    <t>四、间  接  费  用</t>
  </si>
  <si>
    <t>计费标准</t>
  </si>
  <si>
    <t>1、分摊管理费用</t>
  </si>
  <si>
    <t>按一至三项费用合计12%计算</t>
  </si>
  <si>
    <t>2、技术难度赋值</t>
  </si>
  <si>
    <t>a43</t>
  </si>
  <si>
    <t>3、风险程度赋值</t>
  </si>
  <si>
    <t>a49</t>
  </si>
  <si>
    <t xml:space="preserve"> 成本合计（一至四项费用相加）</t>
  </si>
  <si>
    <t>负责人:张玉华</t>
  </si>
  <si>
    <t>填报人：宫玮</t>
  </si>
  <si>
    <t>美容治疗费（超声）</t>
  </si>
  <si>
    <t xml:space="preserve"> 016100000030000T</t>
  </si>
  <si>
    <t>所定价格涵盖皮肤清洁、仪器操作、观察患者反应等步骤所需的人力资源和基本物质资源消耗。</t>
  </si>
  <si>
    <t>备注：</t>
  </si>
  <si>
    <t>美容治疗费（射频）</t>
  </si>
  <si>
    <t>美容治疗费（微针）</t>
  </si>
  <si>
    <t>所定价格涵盖皮肤清洁、仪器操作、观察患者反应、必要时敷药等步骤所需的人力资源和基本物质资源消耗。</t>
  </si>
  <si>
    <t>美容治疗费（药物导入）</t>
  </si>
  <si>
    <t>所定价格涵盖设备准备、皮肤清洁、仪器操作、观察患者反应等步骤所需的人力资源和基本物质资源消耗。</t>
  </si>
  <si>
    <t>所定价格涵盖手术计划、术区准备、设计，切开、错位缝合等步骤所需的人力资源及基本物质资源消耗。</t>
  </si>
  <si>
    <t>一次性使用高频电刀笔</t>
  </si>
  <si>
    <t>支</t>
  </si>
  <si>
    <t>非可吸收性外科聚酰胺缝线</t>
  </si>
  <si>
    <t>根</t>
  </si>
  <si>
    <t xml:space="preserve"> 医 疗 服 务 项 目 成 本 测 算 及 价 格 申 报 表</t>
  </si>
  <si>
    <t>所定价格涵盖止血、切口远端锚定、表皮精细缝合、包扎等步骤所需的人力资源及基本物质资源消耗。</t>
  </si>
  <si>
    <t>可吸收性外科缝线</t>
  </si>
  <si>
    <t>所定价格涵盖手术计划、术区准备、设计，剥离、应用自体或异体材料进行填充等步骤所需的人力资源及基本物质资源消耗。</t>
  </si>
  <si>
    <t>所定价格涵盖手术计划、术区准备、消毒、切开或穿刺、必要时去除部分组织、缝合等步骤所需的人力资源和基本物质资源消耗。</t>
  </si>
  <si>
    <t>眼袋整形费-睑板楔形切除（加收）</t>
  </si>
  <si>
    <t>眼袋整形费-再次手术（加收）</t>
  </si>
  <si>
    <t>构成价格</t>
  </si>
  <si>
    <t>重睑整形费-筋膜鞘异常（加收）</t>
  </si>
  <si>
    <t>重睑整形费-上睑提肌腱膜调整（加收）</t>
  </si>
  <si>
    <t>重睑整形费-再次手术（加收）</t>
  </si>
  <si>
    <t>所定价格涵盖手术计划、术区准备、消毒、切开、切除、缝合等步骤所需的人力资源及基本物质资源消耗。</t>
  </si>
  <si>
    <t>腋臭切除费-保留皮片大汗腺（加收）</t>
  </si>
  <si>
    <t>腋臭切除费-再次手术（加收）</t>
  </si>
  <si>
    <t xml:space="preserve">所定价格涵盖手术计划、术区准备、消毒、切开、修整、止血、缝合、处理用物等步骤所需的人力资源和基本物资消耗。
</t>
  </si>
  <si>
    <t>所定价格涵盖手术计划、术区准备、消毒、切开、修复、止血、缝合等步骤所需的人力资源和基本物质资源消耗。</t>
  </si>
  <si>
    <t>鼻部畸形整形费（局部）</t>
  </si>
  <si>
    <t xml:space="preserve">所定价格涵盖手术计划、术区准备、消毒、切开、调整形态、止血、缝合等步骤所需的人力资源和基本物质资源消耗。
</t>
  </si>
  <si>
    <t>鼻部畸形整形费（局部）-再次手术（加收）</t>
  </si>
  <si>
    <t xml:space="preserve">所定价格涵盖手术计划、术区准备、消毒、切开、脂肪处理、脂肪移植、缝合等步骤所需人力资源和基本物质资源消耗。
</t>
  </si>
  <si>
    <t>所定价格涵盖手术计划、术区准备、消毒、切开、悬吊、止血、缝合等步骤所需人力资源和基本物质资源消耗。</t>
  </si>
  <si>
    <t>所定价格涵盖手术计划、术区准备、消毒、切开、止血、缝合等步骤所需人力资源和基本物质资源消耗</t>
  </si>
  <si>
    <t>材料置入整形费-人工材料取出（扩展）</t>
  </si>
  <si>
    <t>所定价格涵盖手术计划、术区准备、消毒、切开、止血、注射材料取出、缝合等步骤所需人力资源和基本物质资源消耗。</t>
  </si>
  <si>
    <t>所定价格涵盖手术计划、术区准备、消毒、切开、止血、缝合等步骤所需人力资源和基本物质资源消耗。</t>
  </si>
  <si>
    <r>
      <rPr>
        <b/>
        <sz val="12"/>
        <color indexed="8"/>
        <rFont val="华文中宋"/>
        <charset val="134"/>
      </rPr>
      <t xml:space="preserve"> 医</t>
    </r>
    <r>
      <rPr>
        <b/>
        <sz val="12"/>
        <color indexed="8"/>
        <rFont val="Times New Roman"/>
        <charset val="134"/>
      </rPr>
      <t xml:space="preserve"> </t>
    </r>
    <r>
      <rPr>
        <b/>
        <sz val="12"/>
        <color indexed="8"/>
        <rFont val="华文中宋"/>
        <charset val="134"/>
      </rPr>
      <t>疗</t>
    </r>
    <r>
      <rPr>
        <b/>
        <sz val="12"/>
        <color indexed="8"/>
        <rFont val="Times New Roman"/>
        <charset val="134"/>
      </rPr>
      <t xml:space="preserve"> </t>
    </r>
    <r>
      <rPr>
        <b/>
        <sz val="12"/>
        <color indexed="8"/>
        <rFont val="华文中宋"/>
        <charset val="134"/>
      </rPr>
      <t>服</t>
    </r>
    <r>
      <rPr>
        <b/>
        <sz val="12"/>
        <color indexed="8"/>
        <rFont val="Times New Roman"/>
        <charset val="134"/>
      </rPr>
      <t xml:space="preserve"> </t>
    </r>
    <r>
      <rPr>
        <b/>
        <sz val="12"/>
        <color indexed="8"/>
        <rFont val="华文中宋"/>
        <charset val="134"/>
      </rPr>
      <t>务</t>
    </r>
    <r>
      <rPr>
        <b/>
        <sz val="12"/>
        <color indexed="8"/>
        <rFont val="Times New Roman"/>
        <charset val="134"/>
      </rPr>
      <t xml:space="preserve"> </t>
    </r>
    <r>
      <rPr>
        <b/>
        <sz val="12"/>
        <color indexed="8"/>
        <rFont val="华文中宋"/>
        <charset val="134"/>
      </rPr>
      <t>项</t>
    </r>
    <r>
      <rPr>
        <b/>
        <sz val="12"/>
        <color indexed="8"/>
        <rFont val="Times New Roman"/>
        <charset val="134"/>
      </rPr>
      <t xml:space="preserve"> </t>
    </r>
    <r>
      <rPr>
        <b/>
        <sz val="12"/>
        <color indexed="8"/>
        <rFont val="华文中宋"/>
        <charset val="134"/>
      </rPr>
      <t>目</t>
    </r>
    <r>
      <rPr>
        <b/>
        <sz val="12"/>
        <color indexed="8"/>
        <rFont val="Times New Roman"/>
        <charset val="134"/>
      </rPr>
      <t xml:space="preserve"> </t>
    </r>
    <r>
      <rPr>
        <b/>
        <sz val="12"/>
        <color indexed="8"/>
        <rFont val="华文中宋"/>
        <charset val="134"/>
      </rPr>
      <t>成</t>
    </r>
    <r>
      <rPr>
        <b/>
        <sz val="12"/>
        <color indexed="8"/>
        <rFont val="Times New Roman"/>
        <charset val="134"/>
      </rPr>
      <t xml:space="preserve"> </t>
    </r>
    <r>
      <rPr>
        <b/>
        <sz val="12"/>
        <color indexed="8"/>
        <rFont val="华文中宋"/>
        <charset val="134"/>
      </rPr>
      <t>本</t>
    </r>
    <r>
      <rPr>
        <b/>
        <sz val="12"/>
        <color indexed="8"/>
        <rFont val="Times New Roman"/>
        <charset val="134"/>
      </rPr>
      <t xml:space="preserve"> </t>
    </r>
    <r>
      <rPr>
        <b/>
        <sz val="12"/>
        <color indexed="8"/>
        <rFont val="华文中宋"/>
        <charset val="134"/>
      </rPr>
      <t>测</t>
    </r>
    <r>
      <rPr>
        <b/>
        <sz val="12"/>
        <color indexed="8"/>
        <rFont val="Times New Roman"/>
        <charset val="134"/>
      </rPr>
      <t xml:space="preserve"> </t>
    </r>
    <r>
      <rPr>
        <b/>
        <sz val="12"/>
        <color indexed="8"/>
        <rFont val="华文中宋"/>
        <charset val="134"/>
      </rPr>
      <t>算</t>
    </r>
    <r>
      <rPr>
        <b/>
        <sz val="12"/>
        <color indexed="8"/>
        <rFont val="Times New Roman"/>
        <charset val="134"/>
      </rPr>
      <t xml:space="preserve"> </t>
    </r>
    <r>
      <rPr>
        <b/>
        <sz val="12"/>
        <color indexed="8"/>
        <rFont val="华文中宋"/>
        <charset val="134"/>
      </rPr>
      <t>及</t>
    </r>
    <r>
      <rPr>
        <b/>
        <sz val="12"/>
        <color indexed="8"/>
        <rFont val="Times New Roman"/>
        <charset val="134"/>
      </rPr>
      <t xml:space="preserve"> </t>
    </r>
    <r>
      <rPr>
        <b/>
        <sz val="12"/>
        <color indexed="8"/>
        <rFont val="华文中宋"/>
        <charset val="134"/>
      </rPr>
      <t>价</t>
    </r>
    <r>
      <rPr>
        <b/>
        <sz val="12"/>
        <color indexed="8"/>
        <rFont val="Times New Roman"/>
        <charset val="134"/>
      </rPr>
      <t xml:space="preserve"> </t>
    </r>
    <r>
      <rPr>
        <b/>
        <sz val="12"/>
        <color indexed="8"/>
        <rFont val="华文中宋"/>
        <charset val="134"/>
      </rPr>
      <t>格</t>
    </r>
    <r>
      <rPr>
        <b/>
        <sz val="12"/>
        <color indexed="8"/>
        <rFont val="Times New Roman"/>
        <charset val="134"/>
      </rPr>
      <t xml:space="preserve"> </t>
    </r>
    <r>
      <rPr>
        <b/>
        <sz val="12"/>
        <color indexed="8"/>
        <rFont val="华文中宋"/>
        <charset val="134"/>
      </rPr>
      <t>申</t>
    </r>
    <r>
      <rPr>
        <b/>
        <sz val="12"/>
        <color indexed="8"/>
        <rFont val="Times New Roman"/>
        <charset val="134"/>
      </rPr>
      <t xml:space="preserve"> </t>
    </r>
    <r>
      <rPr>
        <b/>
        <sz val="12"/>
        <color indexed="8"/>
        <rFont val="华文中宋"/>
        <charset val="134"/>
      </rPr>
      <t>报</t>
    </r>
    <r>
      <rPr>
        <b/>
        <sz val="12"/>
        <color indexed="8"/>
        <rFont val="Times New Roman"/>
        <charset val="134"/>
      </rPr>
      <t xml:space="preserve"> </t>
    </r>
    <r>
      <rPr>
        <b/>
        <sz val="12"/>
        <color indexed="8"/>
        <rFont val="华文中宋"/>
        <charset val="134"/>
      </rPr>
      <t>表</t>
    </r>
  </si>
  <si>
    <t>1、一次性医用材料消耗</t>
  </si>
  <si>
    <t>不可吸收缝合线（W1770)</t>
  </si>
  <si>
    <t>包</t>
  </si>
  <si>
    <t>带针缝合线J570G</t>
  </si>
  <si>
    <t>3、技术</t>
  </si>
  <si>
    <t>三、设备折旧</t>
  </si>
  <si>
    <t>2、共用药品、耗材消耗</t>
  </si>
  <si>
    <t>瓶</t>
  </si>
  <si>
    <t>6档</t>
  </si>
  <si>
    <t>所定价格涵盖手术计划、术区准备、消毒、乳头再造或乳头塑形等步骤所需的人力资源和基本物质资源消耗。</t>
  </si>
  <si>
    <t>消融电极（多功能手术解剖器）KH-A5 0.3mm直</t>
  </si>
  <si>
    <t>2、技师</t>
  </si>
  <si>
    <t>功能性敷料</t>
  </si>
  <si>
    <t>片</t>
  </si>
  <si>
    <t>3、护师</t>
  </si>
  <si>
    <t>所定价格涵盖手术计划、术区准备、消毒、乳头塑形、缝合等步骤所需的人力资源和基本物质资源消耗。</t>
  </si>
  <si>
    <t>所定价格涵盖手术计划、术区准备、消毒、切开、切除组织、评估血供、乳房塑形、缝合等步骤所需的人力资源和基本物质资源消耗。</t>
  </si>
  <si>
    <t>聚丙烯不可吸收缝合线（W2790）</t>
  </si>
  <si>
    <t>2.技师</t>
  </si>
  <si>
    <t>可吸收性外科缝线（Y1357)</t>
  </si>
  <si>
    <t>一次性使用穿刺型负压引流器</t>
  </si>
  <si>
    <t>6</t>
  </si>
  <si>
    <t>7档</t>
  </si>
  <si>
    <t>巨乳整形费-再次手术（加收）</t>
  </si>
  <si>
    <t>2.5</t>
  </si>
  <si>
    <t xml:space="preserve">引流袋 2000ml </t>
  </si>
  <si>
    <t>只</t>
  </si>
  <si>
    <t>负压吸引收集装置</t>
  </si>
  <si>
    <t>脂肪吸引器</t>
  </si>
  <si>
    <t>185000.00</t>
  </si>
  <si>
    <t>所定价格涵盖手术计划、术区准备、消毒、切开、切除、缝合、必要时放置补片及引流等步骤所需人力资源和基本物质资源消耗。</t>
  </si>
  <si>
    <t>离心机</t>
  </si>
  <si>
    <t>腹壁整形费-大范围腹壁整形（加收）</t>
  </si>
  <si>
    <t>所定价格涵盖手术计划、术区准备、消毒、切开、修整、创面覆盖、止血、缝合等步骤所需的人力资源和基本物质资源消耗。</t>
  </si>
  <si>
    <t>隆乳费（脂肪注射）</t>
  </si>
  <si>
    <t>所定价格涵盖手术计划、术区准备、消毒、脂肪纯化、切开、注射、缝合等步骤所需的人力资源和基本物质资源消耗。</t>
  </si>
  <si>
    <t>所定价格涵盖手术计划、术区准备、消毒、切开、切除腺体、修整外形、缝合等步骤所需的人力资源和基本物质资源消耗</t>
  </si>
  <si>
    <t>男性乳腺肥大切
除整形费-中度
及重度（加收）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</si>
</sst>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0_ "/>
    <numFmt numFmtId="180" formatCode="_ * #,##0_ ;_ * \-#,##0_ ;_ * &quot;-&quot;??_ ;_ @_ "/>
    <numFmt numFmtId="181" formatCode="#\ ?/?"/>
  </numFmts>
  <fonts count="52">
    <font>
      <sz val="11"/>
      <name val="宋体"/>
      <charset val="134"/>
    </font>
    <font>
      <sz val="18"/>
      <name val="Times New Roman"/>
      <charset val="134"/>
    </font>
    <font>
      <sz val="18"/>
      <name val="华文中宋"/>
      <charset val="134"/>
    </font>
    <font>
      <b/>
      <sz val="9"/>
      <name val="楷体_GB2312"/>
      <charset val="134"/>
    </font>
    <font>
      <sz val="9"/>
      <name val="黑体"/>
      <charset val="134"/>
    </font>
    <font>
      <sz val="9"/>
      <name val="宋体"/>
      <charset val="134"/>
    </font>
    <font>
      <sz val="10"/>
      <color indexed="8"/>
      <name val="CIDFont"/>
      <charset val="134"/>
    </font>
    <font>
      <sz val="10"/>
      <color indexed="8"/>
      <name val="黑体"/>
      <charset val="134"/>
    </font>
    <font>
      <sz val="10"/>
      <color indexed="8"/>
      <name val="宋体"/>
      <charset val="134"/>
    </font>
    <font>
      <sz val="9"/>
      <color indexed="8"/>
      <name val="黑体"/>
      <charset val="134"/>
    </font>
    <font>
      <sz val="9"/>
      <color indexed="10"/>
      <name val="黑体"/>
      <charset val="134"/>
    </font>
    <font>
      <sz val="10"/>
      <color indexed="10"/>
      <name val="宋体"/>
      <charset val="134"/>
    </font>
    <font>
      <sz val="12"/>
      <color indexed="10"/>
      <name val="宋体"/>
      <charset val="134"/>
    </font>
    <font>
      <sz val="12"/>
      <name val="宋体"/>
      <charset val="134"/>
    </font>
    <font>
      <sz val="10"/>
      <color indexed="10"/>
      <name val="黑体"/>
      <charset val="134"/>
    </font>
    <font>
      <sz val="12"/>
      <color indexed="8"/>
      <name val="宋体"/>
      <charset val="134"/>
    </font>
    <font>
      <sz val="9"/>
      <name val="Times New Roman"/>
      <charset val="134"/>
    </font>
    <font>
      <sz val="12"/>
      <color indexed="8"/>
      <name val="黑体"/>
      <charset val="134"/>
    </font>
    <font>
      <b/>
      <sz val="12"/>
      <color indexed="8"/>
      <name val="华文中宋"/>
      <charset val="134"/>
    </font>
    <font>
      <b/>
      <sz val="10"/>
      <color indexed="8"/>
      <name val="楷体_GB2312"/>
      <charset val="134"/>
    </font>
    <font>
      <sz val="11"/>
      <color indexed="8"/>
      <name val="SimSun"/>
      <charset val="134"/>
    </font>
    <font>
      <sz val="11"/>
      <color indexed="8"/>
      <name val="宋体"/>
      <charset val="134"/>
    </font>
    <font>
      <sz val="9"/>
      <name val="楷体_GB2312"/>
      <charset val="134"/>
    </font>
    <font>
      <sz val="10"/>
      <name val="宋体"/>
      <charset val="134"/>
    </font>
    <font>
      <sz val="10"/>
      <name val="黑体"/>
      <charset val="134"/>
    </font>
    <font>
      <b/>
      <sz val="10"/>
      <name val="黑体"/>
      <charset val="134"/>
    </font>
    <font>
      <b/>
      <sz val="14"/>
      <name val="方正黑体_GBK"/>
      <charset val="134"/>
    </font>
    <font>
      <b/>
      <sz val="22"/>
      <color indexed="8"/>
      <name val="方正小标宋简体"/>
      <charset val="134"/>
    </font>
    <font>
      <sz val="16"/>
      <color indexed="8"/>
      <name val="仿宋_GB2312"/>
      <charset val="134"/>
    </font>
    <font>
      <sz val="10.5"/>
      <color indexed="8"/>
      <name val="Calibri"/>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8"/>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protection locked="0"/>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5" applyNumberFormat="0" applyFill="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39" fillId="0" borderId="0" applyNumberFormat="0" applyFill="0" applyBorder="0" applyAlignment="0" applyProtection="0">
      <alignment vertical="center"/>
    </xf>
    <xf numFmtId="0" fontId="40" fillId="4" borderId="17" applyNumberFormat="0" applyAlignment="0" applyProtection="0">
      <alignment vertical="center"/>
    </xf>
    <xf numFmtId="0" fontId="41" fillId="5" borderId="18" applyNumberFormat="0" applyAlignment="0" applyProtection="0">
      <alignment vertical="center"/>
    </xf>
    <xf numFmtId="0" fontId="42" fillId="5" borderId="17" applyNumberFormat="0" applyAlignment="0" applyProtection="0">
      <alignment vertical="center"/>
    </xf>
    <xf numFmtId="0" fontId="43" fillId="6" borderId="19" applyNumberFormat="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cellStyleXfs>
  <cellXfs count="210">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Fill="1" applyBorder="1">
      <alignment vertical="center"/>
    </xf>
    <xf numFmtId="176" fontId="4" fillId="0" borderId="1" xfId="1" applyNumberFormat="1" applyFont="1" applyFill="1" applyBorder="1" applyAlignment="1" applyProtection="1">
      <alignment vertical="center"/>
    </xf>
    <xf numFmtId="176" fontId="4" fillId="0" borderId="2" xfId="1" applyNumberFormat="1" applyFont="1" applyFill="1" applyBorder="1" applyAlignment="1" applyProtection="1">
      <alignment vertical="center"/>
    </xf>
    <xf numFmtId="0" fontId="5" fillId="0" borderId="1"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lignment vertical="center"/>
    </xf>
    <xf numFmtId="43" fontId="7" fillId="0" borderId="1" xfId="1" applyNumberFormat="1" applyFont="1" applyFill="1" applyBorder="1" applyAlignment="1" applyProtection="1">
      <alignment horizontal="lef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xf>
    <xf numFmtId="176" fontId="8" fillId="2" borderId="1" xfId="1" applyNumberFormat="1" applyFont="1" applyFill="1" applyBorder="1" applyAlignment="1" applyProtection="1">
      <alignment horizontal="center" vertical="center"/>
    </xf>
    <xf numFmtId="49" fontId="4" fillId="0" borderId="1" xfId="0" applyNumberFormat="1" applyFont="1" applyFill="1" applyBorder="1">
      <alignment vertical="center"/>
    </xf>
    <xf numFmtId="0" fontId="5" fillId="0" borderId="1" xfId="0" applyFont="1" applyFill="1" applyBorder="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xf>
    <xf numFmtId="0" fontId="12" fillId="0" borderId="1" xfId="0" applyFont="1" applyFill="1" applyBorder="1" applyAlignment="1">
      <alignment horizontal="center"/>
    </xf>
    <xf numFmtId="0" fontId="13" fillId="0"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4" fillId="2" borderId="1" xfId="0" applyFont="1" applyFill="1" applyBorder="1" applyAlignment="1">
      <alignment horizontal="center" vertical="center"/>
    </xf>
    <xf numFmtId="176" fontId="14" fillId="2" borderId="1" xfId="1"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178" fontId="8" fillId="2" borderId="1" xfId="1" applyNumberFormat="1" applyFont="1" applyFill="1" applyBorder="1" applyAlignment="1" applyProtection="1">
      <alignment horizontal="center" vertical="center"/>
    </xf>
    <xf numFmtId="179"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3" fontId="16" fillId="0" borderId="1" xfId="1" applyNumberFormat="1" applyFont="1" applyFill="1" applyBorder="1" applyAlignment="1" applyProtection="1">
      <alignment horizontal="center" vertical="center"/>
    </xf>
    <xf numFmtId="43" fontId="5" fillId="0" borderId="1" xfId="1" applyNumberFormat="1" applyFont="1" applyFill="1" applyBorder="1" applyAlignment="1" applyProtection="1">
      <alignment vertical="center"/>
    </xf>
    <xf numFmtId="180" fontId="4" fillId="0" borderId="1" xfId="1" applyNumberFormat="1" applyFont="1" applyFill="1" applyBorder="1" applyAlignment="1" applyProtection="1">
      <alignment vertical="center"/>
    </xf>
    <xf numFmtId="43" fontId="4" fillId="0" borderId="1" xfId="1"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0" fillId="0" borderId="0" xfId="0" applyBorder="1" applyAlignment="1">
      <alignment vertical="center"/>
    </xf>
    <xf numFmtId="43" fontId="17" fillId="0" borderId="1" xfId="1" applyNumberFormat="1" applyFont="1" applyFill="1" applyBorder="1" applyAlignment="1" applyProtection="1">
      <alignment horizontal="left" vertical="center"/>
    </xf>
    <xf numFmtId="0" fontId="8" fillId="0" borderId="1" xfId="0" applyFont="1" applyFill="1" applyBorder="1" applyAlignment="1">
      <alignment horizontal="center"/>
    </xf>
    <xf numFmtId="0" fontId="15" fillId="0" borderId="1" xfId="0" applyFont="1" applyFill="1" applyBorder="1" applyAlignment="1">
      <alignment horizontal="center"/>
    </xf>
    <xf numFmtId="49" fontId="8" fillId="2" borderId="1"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4"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left" vertical="center"/>
    </xf>
    <xf numFmtId="0" fontId="8" fillId="2" borderId="6" xfId="0" applyFont="1" applyFill="1" applyBorder="1" applyAlignment="1">
      <alignment horizontal="left" vertical="center"/>
    </xf>
    <xf numFmtId="0" fontId="8" fillId="2" borderId="4" xfId="0" applyFont="1" applyFill="1" applyBorder="1" applyAlignment="1">
      <alignment horizontal="left" vertical="center"/>
    </xf>
    <xf numFmtId="0" fontId="8" fillId="2" borderId="1" xfId="1" applyNumberFormat="1" applyFont="1" applyFill="1" applyBorder="1" applyAlignment="1" applyProtection="1">
      <alignment horizontal="center" vertical="center"/>
    </xf>
    <xf numFmtId="0" fontId="7" fillId="2"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xf numFmtId="0" fontId="15" fillId="0" borderId="0" xfId="0" applyFont="1" applyFill="1" applyBorder="1" applyAlignment="1"/>
    <xf numFmtId="0" fontId="15" fillId="0" borderId="0" xfId="0" applyFont="1" applyFill="1" applyBorder="1" applyAlignment="1">
      <alignment horizontal="left"/>
    </xf>
    <xf numFmtId="181" fontId="8" fillId="2" borderId="1" xfId="0" applyNumberFormat="1" applyFont="1" applyFill="1" applyBorder="1" applyAlignment="1">
      <alignment horizontal="center" vertical="center"/>
    </xf>
    <xf numFmtId="179" fontId="8" fillId="2" borderId="7" xfId="0" applyNumberFormat="1" applyFont="1" applyFill="1" applyBorder="1" applyAlignment="1">
      <alignment horizontal="center" vertical="center"/>
    </xf>
    <xf numFmtId="0" fontId="15" fillId="0" borderId="1" xfId="0" applyFont="1" applyFill="1" applyBorder="1" applyAlignment="1"/>
    <xf numFmtId="0" fontId="15" fillId="0" borderId="1" xfId="0" applyFont="1" applyFill="1" applyBorder="1" applyAlignment="1">
      <alignment horizontal="left"/>
    </xf>
    <xf numFmtId="180" fontId="8" fillId="2" borderId="1" xfId="1" applyNumberFormat="1" applyFont="1" applyFill="1" applyBorder="1" applyAlignment="1" applyProtection="1">
      <alignment horizontal="center" vertical="center"/>
    </xf>
    <xf numFmtId="43" fontId="8" fillId="2" borderId="1" xfId="1" applyNumberFormat="1" applyFont="1" applyFill="1" applyBorder="1" applyAlignment="1" applyProtection="1">
      <alignment horizontal="center" vertical="center"/>
    </xf>
    <xf numFmtId="0" fontId="7" fillId="0" borderId="1" xfId="0" applyFont="1" applyFill="1" applyBorder="1" applyAlignment="1">
      <alignment vertical="center" wrapText="1"/>
    </xf>
    <xf numFmtId="0" fontId="7" fillId="0"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76" fontId="4" fillId="0" borderId="2" xfId="1" applyNumberFormat="1" applyFont="1" applyFill="1" applyBorder="1" applyAlignment="1" applyProtection="1">
      <alignment horizontal="center" vertical="center"/>
    </xf>
    <xf numFmtId="0" fontId="0" fillId="2" borderId="0" xfId="0" applyFill="1">
      <alignment vertical="center"/>
    </xf>
    <xf numFmtId="0" fontId="18" fillId="2" borderId="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4" xfId="0" applyFont="1" applyFill="1" applyBorder="1" applyAlignment="1">
      <alignment horizontal="center" vertical="center"/>
    </xf>
    <xf numFmtId="0" fontId="20" fillId="2" borderId="0" xfId="0" applyFont="1" applyFill="1" applyBorder="1" applyAlignment="1">
      <alignment vertical="center" wrapText="1"/>
    </xf>
    <xf numFmtId="43" fontId="7" fillId="2" borderId="1" xfId="1" applyNumberFormat="1" applyFont="1" applyFill="1" applyBorder="1" applyAlignment="1" applyProtection="1">
      <alignment horizontal="left" vertical="center"/>
    </xf>
    <xf numFmtId="0" fontId="8" fillId="2" borderId="1" xfId="0" applyFont="1" applyFill="1" applyBorder="1" applyAlignment="1"/>
    <xf numFmtId="0" fontId="8" fillId="2" borderId="1" xfId="0" applyFont="1" applyFill="1" applyBorder="1" applyAlignment="1">
      <alignment horizontal="center"/>
    </xf>
    <xf numFmtId="0" fontId="8" fillId="2" borderId="0" xfId="0" applyFont="1" applyFill="1" applyBorder="1" applyAlignment="1">
      <alignment horizontal="center" vertical="center"/>
    </xf>
    <xf numFmtId="0" fontId="0" fillId="2" borderId="1" xfId="0" applyFill="1" applyBorder="1">
      <alignment vertical="center"/>
    </xf>
    <xf numFmtId="0" fontId="15" fillId="2" borderId="1" xfId="0" applyFont="1" applyFill="1" applyBorder="1" applyAlignment="1"/>
    <xf numFmtId="0" fontId="15" fillId="2" borderId="1" xfId="0" applyFont="1" applyFill="1" applyBorder="1" applyAlignment="1">
      <alignment horizontal="left"/>
    </xf>
    <xf numFmtId="0" fontId="8" fillId="2" borderId="8"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20" fillId="2" borderId="0" xfId="0" applyFont="1" applyFill="1" applyBorder="1">
      <alignment vertical="center"/>
    </xf>
    <xf numFmtId="0" fontId="21" fillId="0" borderId="0" xfId="0" applyFont="1" applyFill="1" applyBorder="1" applyAlignment="1">
      <alignment vertical="center" wrapText="1"/>
    </xf>
    <xf numFmtId="176" fontId="8" fillId="2" borderId="1" xfId="1" applyNumberFormat="1" applyFont="1" applyFill="1" applyBorder="1" applyAlignment="1">
      <alignment horizontal="center" vertical="center"/>
      <protection locked="0"/>
    </xf>
    <xf numFmtId="0" fontId="8" fillId="2" borderId="1" xfId="0" applyFont="1" applyFill="1" applyBorder="1" applyAlignment="1">
      <alignment vertical="center"/>
    </xf>
    <xf numFmtId="0" fontId="8" fillId="2" borderId="1" xfId="1" applyNumberFormat="1" applyFont="1" applyFill="1" applyBorder="1" applyAlignment="1" applyProtection="1">
      <alignment vertical="center"/>
    </xf>
    <xf numFmtId="43" fontId="7" fillId="0" borderId="1" xfId="1" applyNumberFormat="1" applyFont="1" applyFill="1" applyBorder="1" applyAlignment="1" applyProtection="1">
      <alignment vertical="center"/>
    </xf>
    <xf numFmtId="176" fontId="8" fillId="2" borderId="1" xfId="1" applyNumberFormat="1" applyFont="1" applyFill="1" applyBorder="1" applyAlignment="1" applyProtection="1">
      <alignment vertical="center"/>
    </xf>
    <xf numFmtId="0" fontId="8" fillId="0" borderId="1" xfId="0" applyFont="1" applyFill="1" applyBorder="1" applyAlignment="1">
      <alignment vertical="center"/>
    </xf>
    <xf numFmtId="176" fontId="7" fillId="2" borderId="1" xfId="1" applyNumberFormat="1" applyFont="1" applyFill="1" applyBorder="1" applyAlignment="1" applyProtection="1">
      <alignment horizontal="center" vertical="center"/>
    </xf>
    <xf numFmtId="0" fontId="0" fillId="0" borderId="0" xfId="0" applyAlignment="1">
      <alignment vertical="center"/>
    </xf>
    <xf numFmtId="0" fontId="0" fillId="0" borderId="1" xfId="0" applyBorder="1" applyAlignment="1">
      <alignment vertical="center"/>
    </xf>
    <xf numFmtId="0" fontId="0" fillId="0" borderId="1" xfId="0" applyBorder="1">
      <alignment vertical="center"/>
    </xf>
    <xf numFmtId="0" fontId="7" fillId="0" borderId="3" xfId="0" applyFont="1" applyFill="1" applyBorder="1" applyAlignment="1">
      <alignment horizontal="left" vertical="center"/>
    </xf>
    <xf numFmtId="0" fontId="7" fillId="0" borderId="6" xfId="0" applyFont="1" applyFill="1" applyBorder="1" applyAlignment="1">
      <alignment horizontal="left" vertical="center"/>
    </xf>
    <xf numFmtId="0" fontId="7" fillId="0" borderId="4" xfId="0" applyFont="1" applyFill="1" applyBorder="1" applyAlignment="1">
      <alignment horizontal="left" vertical="center"/>
    </xf>
    <xf numFmtId="177" fontId="11" fillId="2" borderId="1" xfId="0" applyNumberFormat="1" applyFont="1" applyFill="1" applyBorder="1" applyAlignment="1">
      <alignment horizontal="center" vertical="center"/>
    </xf>
    <xf numFmtId="176" fontId="11" fillId="2" borderId="1" xfId="1" applyNumberFormat="1" applyFont="1" applyFill="1" applyBorder="1" applyAlignment="1" applyProtection="1">
      <alignment horizontal="center" vertical="center"/>
    </xf>
    <xf numFmtId="0" fontId="16" fillId="0" borderId="1" xfId="1" applyNumberFormat="1" applyFont="1" applyFill="1" applyBorder="1" applyAlignment="1" applyProtection="1">
      <alignment horizontal="center" vertical="center"/>
    </xf>
    <xf numFmtId="0" fontId="22" fillId="0" borderId="9" xfId="0" applyFont="1" applyFill="1" applyBorder="1" applyAlignment="1">
      <alignment horizontal="left" vertical="center"/>
    </xf>
    <xf numFmtId="0" fontId="22" fillId="0" borderId="10" xfId="0" applyFont="1" applyFill="1" applyBorder="1" applyAlignment="1">
      <alignment horizontal="left" vertical="center"/>
    </xf>
    <xf numFmtId="0" fontId="23" fillId="0" borderId="1" xfId="0" applyFont="1" applyFill="1" applyBorder="1">
      <alignment vertical="center"/>
    </xf>
    <xf numFmtId="0" fontId="24" fillId="0" borderId="0" xfId="0" applyFont="1">
      <alignment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7" fillId="0" borderId="1" xfId="0" applyFont="1" applyFill="1" applyBorder="1">
      <alignment vertical="center"/>
    </xf>
    <xf numFmtId="176" fontId="24" fillId="0" borderId="1" xfId="1" applyNumberFormat="1" applyFont="1" applyFill="1" applyBorder="1" applyAlignment="1" applyProtection="1">
      <alignment vertical="center"/>
    </xf>
    <xf numFmtId="176" fontId="24" fillId="0" borderId="2" xfId="1" applyNumberFormat="1" applyFont="1" applyFill="1" applyBorder="1" applyAlignment="1" applyProtection="1">
      <alignment vertical="center"/>
    </xf>
    <xf numFmtId="0" fontId="24"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xf>
    <xf numFmtId="0" fontId="24" fillId="0" borderId="1" xfId="0" applyFont="1" applyFill="1" applyBorder="1">
      <alignment vertical="center"/>
    </xf>
    <xf numFmtId="0" fontId="7" fillId="0"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xf>
    <xf numFmtId="49" fontId="24" fillId="0" borderId="1" xfId="0" applyNumberFormat="1" applyFont="1" applyFill="1" applyBorder="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xf>
    <xf numFmtId="178" fontId="7" fillId="2" borderId="1" xfId="1" applyNumberFormat="1" applyFont="1" applyFill="1" applyBorder="1" applyAlignment="1" applyProtection="1">
      <alignment horizontal="center" vertical="center"/>
    </xf>
    <xf numFmtId="179" fontId="7" fillId="2" borderId="1" xfId="0" applyNumberFormat="1" applyFont="1" applyFill="1" applyBorder="1" applyAlignment="1">
      <alignment horizontal="center" vertical="center"/>
    </xf>
    <xf numFmtId="43" fontId="24" fillId="0" borderId="1" xfId="1" applyNumberFormat="1" applyFont="1" applyFill="1" applyBorder="1" applyAlignment="1" applyProtection="1">
      <alignment horizontal="center" vertical="center"/>
    </xf>
    <xf numFmtId="0" fontId="14" fillId="0" borderId="1" xfId="0" applyFont="1" applyFill="1" applyBorder="1" applyAlignment="1">
      <alignment horizontal="center" vertical="center"/>
    </xf>
    <xf numFmtId="0" fontId="24" fillId="0" borderId="0" xfId="0" applyFont="1" applyBorder="1" applyAlignment="1">
      <alignment vertical="center"/>
    </xf>
    <xf numFmtId="0" fontId="6"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2" fillId="0" borderId="1"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4" xfId="0" applyFont="1" applyFill="1" applyBorder="1" applyAlignment="1">
      <alignment horizontal="left" vertical="center"/>
    </xf>
    <xf numFmtId="0" fontId="0" fillId="0" borderId="11" xfId="0" applyBorder="1" applyAlignment="1">
      <alignment vertical="center"/>
    </xf>
    <xf numFmtId="0" fontId="0" fillId="2" borderId="0" xfId="0" applyFont="1" applyFill="1" applyAlignment="1">
      <alignment horizontal="center" vertical="center"/>
    </xf>
    <xf numFmtId="0" fontId="21" fillId="2" borderId="0" xfId="0" applyFont="1" applyFill="1">
      <alignment vertical="center"/>
    </xf>
    <xf numFmtId="49" fontId="0" fillId="2" borderId="0" xfId="0" applyNumberFormat="1" applyFont="1" applyFill="1" applyAlignment="1">
      <alignment horizontal="center" vertical="center"/>
    </xf>
    <xf numFmtId="0" fontId="0" fillId="2" borderId="0" xfId="0" applyFont="1" applyFill="1">
      <alignment vertical="center"/>
    </xf>
    <xf numFmtId="178" fontId="23" fillId="2" borderId="0" xfId="0" applyNumberFormat="1" applyFont="1" applyFill="1">
      <alignment vertical="center"/>
    </xf>
    <xf numFmtId="178" fontId="23" fillId="2" borderId="0" xfId="0" applyNumberFormat="1" applyFont="1" applyFill="1" applyAlignment="1">
      <alignment horizontal="center" vertical="center"/>
    </xf>
    <xf numFmtId="0" fontId="23" fillId="2" borderId="0" xfId="0" applyNumberFormat="1" applyFont="1" applyFill="1" applyAlignment="1">
      <alignment horizontal="center" vertical="center"/>
    </xf>
    <xf numFmtId="0" fontId="26" fillId="2" borderId="0" xfId="0" applyFont="1" applyFill="1" applyBorder="1" applyAlignment="1">
      <alignment horizontal="center" vertical="center" wrapText="1"/>
    </xf>
    <xf numFmtId="49" fontId="26" fillId="2" borderId="0" xfId="0" applyNumberFormat="1" applyFont="1" applyFill="1" applyBorder="1" applyAlignment="1">
      <alignment horizontal="center" vertical="center" wrapText="1"/>
    </xf>
    <xf numFmtId="0" fontId="23" fillId="2" borderId="12" xfId="0" applyFont="1" applyFill="1" applyBorder="1" applyAlignment="1">
      <alignment horizontal="center" vertical="center" wrapText="1"/>
    </xf>
    <xf numFmtId="49" fontId="23" fillId="2" borderId="12" xfId="0" applyNumberFormat="1" applyFont="1" applyFill="1" applyBorder="1" applyAlignment="1">
      <alignment horizontal="center" vertical="center" wrapText="1"/>
    </xf>
    <xf numFmtId="178" fontId="23" fillId="2" borderId="12" xfId="0" applyNumberFormat="1" applyFont="1" applyFill="1" applyBorder="1" applyAlignment="1">
      <alignment horizontal="center" vertical="center" wrapText="1"/>
    </xf>
    <xf numFmtId="0" fontId="23" fillId="2" borderId="12"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178" fontId="23" fillId="2" borderId="1" xfId="0" applyNumberFormat="1" applyFont="1" applyFill="1" applyBorder="1" applyAlignment="1">
      <alignment horizontal="justify" vertical="center" wrapText="1"/>
    </xf>
    <xf numFmtId="178" fontId="23" fillId="2" borderId="1" xfId="1" applyNumberFormat="1" applyFont="1" applyFill="1" applyBorder="1" applyAlignment="1">
      <alignment horizontal="center" vertical="center"/>
      <protection locked="0"/>
    </xf>
    <xf numFmtId="178" fontId="23"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3" fillId="2" borderId="1" xfId="0" applyFont="1" applyFill="1" applyBorder="1" applyAlignment="1">
      <alignment horizontal="center" vertical="center"/>
    </xf>
    <xf numFmtId="0" fontId="8" fillId="2" borderId="1" xfId="1" applyNumberFormat="1" applyFont="1" applyFill="1" applyBorder="1" applyAlignment="1">
      <alignment horizontal="center" vertical="center"/>
      <protection locked="0"/>
    </xf>
    <xf numFmtId="0" fontId="23" fillId="2" borderId="0" xfId="0" applyFont="1" applyFill="1" applyAlignment="1">
      <alignment horizontal="center" vertical="center"/>
    </xf>
    <xf numFmtId="0" fontId="23" fillId="2" borderId="1" xfId="0" applyFont="1" applyFill="1" applyBorder="1" applyAlignment="1">
      <alignment vertical="center" wrapText="1"/>
    </xf>
    <xf numFmtId="0" fontId="8" fillId="2" borderId="1" xfId="0" applyFont="1" applyFill="1" applyBorder="1" applyAlignment="1">
      <alignment horizontal="justify" vertical="center" wrapText="1"/>
    </xf>
    <xf numFmtId="178" fontId="8" fillId="2" borderId="1" xfId="0" applyNumberFormat="1" applyFont="1" applyFill="1" applyBorder="1" applyAlignment="1">
      <alignment horizontal="justify" vertical="center" wrapText="1"/>
    </xf>
    <xf numFmtId="178" fontId="8" fillId="2" borderId="1" xfId="1" applyNumberFormat="1" applyFont="1" applyFill="1" applyBorder="1" applyAlignment="1">
      <alignment horizontal="center" vertical="center"/>
      <protection locked="0"/>
    </xf>
    <xf numFmtId="0" fontId="8" fillId="2" borderId="1" xfId="0" applyNumberFormat="1" applyFont="1" applyFill="1" applyBorder="1" applyAlignment="1">
      <alignment horizontal="center" vertical="center" wrapText="1"/>
    </xf>
    <xf numFmtId="178"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49" fontId="23" fillId="2" borderId="1" xfId="0" applyNumberFormat="1" applyFont="1" applyFill="1" applyBorder="1" applyAlignment="1">
      <alignment horizontal="center" vertical="center"/>
    </xf>
    <xf numFmtId="0" fontId="23" fillId="2" borderId="1" xfId="0" applyFont="1" applyFill="1" applyBorder="1">
      <alignment vertical="center"/>
    </xf>
    <xf numFmtId="178" fontId="11" fillId="2" borderId="1" xfId="0" applyNumberFormat="1" applyFont="1" applyFill="1" applyBorder="1" applyAlignment="1">
      <alignment vertical="center" wrapText="1"/>
    </xf>
    <xf numFmtId="178" fontId="23" fillId="2" borderId="1" xfId="0" applyNumberFormat="1" applyFont="1" applyFill="1" applyBorder="1">
      <alignment vertical="center"/>
    </xf>
    <xf numFmtId="178" fontId="23" fillId="2" borderId="1" xfId="0" applyNumberFormat="1" applyFont="1" applyFill="1" applyBorder="1" applyAlignment="1">
      <alignment horizontal="center" vertical="center"/>
    </xf>
    <xf numFmtId="0" fontId="23" fillId="2" borderId="1" xfId="0" applyNumberFormat="1" applyFont="1" applyFill="1" applyBorder="1" applyAlignment="1">
      <alignment horizontal="center" vertical="center"/>
    </xf>
    <xf numFmtId="178" fontId="23" fillId="2" borderId="1" xfId="1" applyNumberFormat="1" applyFont="1" applyFill="1" applyBorder="1" applyAlignment="1">
      <alignment vertical="center"/>
      <protection locked="0"/>
    </xf>
    <xf numFmtId="0" fontId="8" fillId="2" borderId="1" xfId="0" applyFont="1" applyFill="1" applyBorder="1" applyAlignment="1">
      <alignment vertical="center" wrapText="1"/>
    </xf>
    <xf numFmtId="0" fontId="8" fillId="2" borderId="1" xfId="0" applyFont="1" applyFill="1" applyBorder="1">
      <alignment vertical="center"/>
    </xf>
    <xf numFmtId="178" fontId="8" fillId="2" borderId="1" xfId="0" applyNumberFormat="1" applyFont="1" applyFill="1" applyBorder="1">
      <alignment vertical="center"/>
    </xf>
    <xf numFmtId="178" fontId="8" fillId="2" borderId="1" xfId="0" applyNumberFormat="1" applyFont="1" applyFill="1" applyBorder="1" applyAlignment="1">
      <alignment horizontal="center" vertical="center"/>
    </xf>
    <xf numFmtId="178" fontId="23" fillId="2" borderId="1" xfId="0" applyNumberFormat="1" applyFont="1" applyFill="1" applyBorder="1" applyAlignment="1">
      <alignment vertical="center" wrapText="1"/>
    </xf>
    <xf numFmtId="49" fontId="8" fillId="2" borderId="13" xfId="0" applyNumberFormat="1" applyFont="1" applyFill="1" applyBorder="1" applyAlignment="1">
      <alignment horizontal="center" vertical="center"/>
    </xf>
    <xf numFmtId="0" fontId="8" fillId="2" borderId="13" xfId="0" applyFont="1" applyFill="1" applyBorder="1" applyAlignment="1">
      <alignment vertical="center" wrapText="1"/>
    </xf>
    <xf numFmtId="0" fontId="8" fillId="2" borderId="13" xfId="0" applyFont="1" applyFill="1" applyBorder="1">
      <alignment vertical="center"/>
    </xf>
    <xf numFmtId="0" fontId="8" fillId="2" borderId="13" xfId="0" applyFont="1" applyFill="1" applyBorder="1" applyAlignment="1">
      <alignment horizontal="center" vertical="center"/>
    </xf>
    <xf numFmtId="178" fontId="8" fillId="2" borderId="13" xfId="0" applyNumberFormat="1" applyFont="1" applyFill="1" applyBorder="1">
      <alignment vertical="center"/>
    </xf>
    <xf numFmtId="0" fontId="8" fillId="2" borderId="13" xfId="0" applyNumberFormat="1" applyFont="1" applyFill="1" applyBorder="1" applyAlignment="1">
      <alignment horizontal="center" vertical="center"/>
    </xf>
    <xf numFmtId="178" fontId="11" fillId="2" borderId="1" xfId="0" applyNumberFormat="1" applyFont="1" applyFill="1" applyBorder="1" applyAlignment="1">
      <alignment horizontal="center" vertical="center" wrapText="1"/>
    </xf>
    <xf numFmtId="178" fontId="8" fillId="2" borderId="1" xfId="0" applyNumberFormat="1" applyFont="1" applyFill="1" applyBorder="1" applyAlignment="1">
      <alignment horizontal="left" vertical="center" wrapText="1"/>
    </xf>
    <xf numFmtId="0" fontId="0" fillId="0" borderId="0" xfId="0" applyAlignment="1">
      <alignment vertical="center" wrapText="1"/>
    </xf>
    <xf numFmtId="0" fontId="27"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indent="2"/>
    </xf>
    <xf numFmtId="0" fontId="28" fillId="0" borderId="0" xfId="0" applyFont="1" applyAlignment="1">
      <alignment horizontal="left" vertical="center" indent="5"/>
    </xf>
    <xf numFmtId="0" fontId="28" fillId="0" borderId="0" xfId="0" applyFont="1" applyAlignment="1">
      <alignment horizontal="center" vertical="center"/>
    </xf>
    <xf numFmtId="0" fontId="28" fillId="0" borderId="0" xfId="0" applyFont="1" applyAlignment="1">
      <alignment horizontal="left" vertical="center" indent="13"/>
    </xf>
    <xf numFmtId="31" fontId="28" fillId="0" borderId="0" xfId="0" applyNumberFormat="1" applyFont="1" applyAlignment="1">
      <alignment horizontal="center" vertical="center"/>
    </xf>
    <xf numFmtId="0" fontId="28" fillId="0" borderId="0" xfId="0" applyFont="1" applyAlignment="1">
      <alignment vertical="center"/>
    </xf>
    <xf numFmtId="0" fontId="29"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indexed="52"/>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4E161C7F-AD98-4A53-8648-383F34A75A3A}">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63A11CB5-228A-4231-AC66-84A355BC4F2E}">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Q17" sqref="Q17"/>
    </sheetView>
  </sheetViews>
  <sheetFormatPr defaultColWidth="9" defaultRowHeight="13.5"/>
  <sheetData>
    <row r="1" ht="27" spans="1:9">
      <c r="A1" s="200" t="s">
        <v>0</v>
      </c>
      <c r="B1" s="200"/>
      <c r="C1" s="200"/>
      <c r="D1" s="200"/>
      <c r="E1" s="200"/>
      <c r="F1" s="200"/>
      <c r="G1" s="200"/>
      <c r="H1" s="200"/>
      <c r="I1" s="200"/>
    </row>
    <row r="2" ht="20.25" spans="1:9">
      <c r="A2" s="201"/>
    </row>
    <row r="3" ht="20.25" spans="1:9">
      <c r="A3" s="201" t="s">
        <v>1</v>
      </c>
    </row>
    <row r="4" s="199" customFormat="1" ht="111" customHeight="1" spans="1:9">
      <c r="A4" s="202" t="s">
        <v>2</v>
      </c>
      <c r="B4" s="202"/>
      <c r="C4" s="202"/>
      <c r="D4" s="202"/>
      <c r="E4" s="202"/>
      <c r="F4" s="202"/>
      <c r="G4" s="202"/>
      <c r="H4" s="202"/>
      <c r="I4" s="202"/>
    </row>
    <row r="5" ht="20.25" spans="1:9">
      <c r="A5" s="203" t="s">
        <v>3</v>
      </c>
    </row>
    <row r="6" ht="20.25" spans="1:9">
      <c r="A6" s="204" t="s">
        <v>4</v>
      </c>
    </row>
    <row r="7" ht="20.25" spans="1:9">
      <c r="A7" s="205" t="s">
        <v>5</v>
      </c>
      <c r="B7" s="205"/>
      <c r="C7" s="205"/>
      <c r="D7" s="205"/>
      <c r="E7" s="205"/>
      <c r="F7" s="205"/>
      <c r="G7" s="205"/>
      <c r="H7" s="205"/>
    </row>
    <row r="8" ht="20.25" spans="1:9">
      <c r="A8" s="201"/>
    </row>
    <row r="9" ht="20.25" spans="1:9">
      <c r="A9" s="206" t="s">
        <v>6</v>
      </c>
    </row>
    <row r="10" ht="20.25" spans="1:9">
      <c r="A10" s="205" t="s">
        <v>7</v>
      </c>
      <c r="B10" s="205"/>
      <c r="C10" s="205"/>
      <c r="D10" s="205"/>
      <c r="E10" s="205"/>
      <c r="F10" s="205"/>
      <c r="G10" s="205"/>
      <c r="H10" s="205"/>
      <c r="I10" s="205"/>
    </row>
    <row r="11" ht="20.25" spans="1:9">
      <c r="A11" s="207" t="s">
        <v>8</v>
      </c>
      <c r="B11" s="207"/>
      <c r="C11" s="207"/>
      <c r="D11" s="207"/>
      <c r="E11" s="207"/>
      <c r="F11" s="207"/>
      <c r="G11" s="207"/>
      <c r="H11" s="207"/>
      <c r="I11" s="207"/>
    </row>
    <row r="12" ht="20.25" spans="1:9">
      <c r="A12" s="208" t="s">
        <v>9</v>
      </c>
      <c r="B12" s="208"/>
    </row>
    <row r="13" ht="14.25" spans="1:9">
      <c r="A13" s="209"/>
    </row>
  </sheetData>
  <mergeCells count="5">
    <mergeCell ref="A1:I1"/>
    <mergeCell ref="A4:I4"/>
    <mergeCell ref="A7:H7"/>
    <mergeCell ref="A10:I10"/>
    <mergeCell ref="A11:I11"/>
  </mergeCell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F35" sqref="F35"/>
    </sheetView>
  </sheetViews>
  <sheetFormatPr defaultColWidth="10" defaultRowHeight="13.5"/>
  <cols>
    <col min="2" max="2" width="12.125" customWidth="1"/>
    <col min="3" max="3" width="6.25" customWidth="1"/>
    <col min="5" max="5" width="17" customWidth="1"/>
    <col min="9" max="9" width="16.875" customWidth="1"/>
    <col min="10" max="10" width="14" customWidth="1"/>
    <col min="11" max="11" width="16.12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5.25" customHeight="1" spans="1:11">
      <c r="A3" s="6" t="s">
        <v>13</v>
      </c>
      <c r="B3" s="7" t="s">
        <v>254</v>
      </c>
      <c r="C3" s="7"/>
      <c r="D3" s="6" t="s">
        <v>12</v>
      </c>
      <c r="E3" s="8" t="s">
        <v>54</v>
      </c>
      <c r="F3" s="6" t="s">
        <v>17</v>
      </c>
      <c r="G3" s="6" t="s">
        <v>137</v>
      </c>
      <c r="H3" s="6" t="s">
        <v>16</v>
      </c>
      <c r="I3" s="9"/>
      <c r="J3" s="6" t="s">
        <v>202</v>
      </c>
      <c r="K3" s="10">
        <f>K30</f>
        <v>178.332509090909</v>
      </c>
    </row>
    <row r="4" ht="28.5" customHeight="1" spans="1:11">
      <c r="A4" s="6" t="s">
        <v>15</v>
      </c>
      <c r="B4" s="11" t="s">
        <v>255</v>
      </c>
      <c r="C4" s="11"/>
      <c r="D4" s="11"/>
      <c r="E4" s="11"/>
      <c r="F4" s="11"/>
      <c r="G4" s="11"/>
      <c r="H4" s="11"/>
      <c r="I4" s="11"/>
      <c r="J4" s="6" t="s">
        <v>204</v>
      </c>
      <c r="K4" s="10">
        <v>200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1</v>
      </c>
      <c r="I8" s="14">
        <v>0.8</v>
      </c>
      <c r="J8" s="46">
        <v>99.6</v>
      </c>
      <c r="K8" s="10">
        <f>H8*I8*J8</f>
        <v>79.68</v>
      </c>
    </row>
    <row r="9" ht="14.25" spans="1:11">
      <c r="A9" s="39"/>
      <c r="B9" s="39"/>
      <c r="C9" s="18"/>
      <c r="D9" s="18"/>
      <c r="E9" s="18"/>
      <c r="F9" s="18"/>
      <c r="G9" s="14" t="s">
        <v>220</v>
      </c>
      <c r="H9" s="14"/>
      <c r="I9" s="14"/>
      <c r="J9" s="46"/>
      <c r="K9" s="10">
        <f>H9*I9*J9</f>
        <v>0</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79.68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234</v>
      </c>
      <c r="H16" s="33">
        <v>390000</v>
      </c>
      <c r="I16" s="34">
        <v>10560</v>
      </c>
      <c r="J16" s="34">
        <v>0.8</v>
      </c>
      <c r="K16" s="10">
        <f>H16/I16*J16</f>
        <v>29.5454545454545</v>
      </c>
    </row>
    <row r="17" spans="1:11">
      <c r="A17" s="19"/>
      <c r="B17" s="36"/>
      <c r="C17" s="37"/>
      <c r="D17" s="37"/>
      <c r="E17" s="38"/>
      <c r="F17" s="37"/>
      <c r="G17" s="39"/>
      <c r="H17" s="34"/>
      <c r="I17" s="34"/>
      <c r="J17" s="34"/>
      <c r="K17" s="10"/>
    </row>
    <row r="18" spans="1:11">
      <c r="A18" s="6"/>
      <c r="B18" s="6"/>
      <c r="C18" s="6"/>
      <c r="D18" s="14"/>
      <c r="E18" s="14"/>
      <c r="F18" s="9"/>
      <c r="G18" s="18"/>
      <c r="H18" s="33"/>
      <c r="I18" s="34"/>
      <c r="J18" s="34"/>
      <c r="K18" s="10"/>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29.5454545454545</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19.1070545454545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19.1070545454545</v>
      </c>
    </row>
    <row r="30" spans="1:11">
      <c r="A30" s="6" t="s">
        <v>222</v>
      </c>
      <c r="B30" s="6"/>
      <c r="C30" s="6"/>
      <c r="D30" s="6"/>
      <c r="E30" s="6"/>
      <c r="F30" s="9">
        <f>SUM(F9:F29)</f>
        <v>50</v>
      </c>
      <c r="G30" s="6" t="s">
        <v>244</v>
      </c>
      <c r="H30" s="6"/>
      <c r="I30" s="6"/>
      <c r="J30" s="6"/>
      <c r="K30" s="10">
        <f>F30+K11+K23+K29</f>
        <v>178.332509090909</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94" right="0.19" top="0.53" bottom="0.65" header="0.28"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24" sqref="A24:F24"/>
    </sheetView>
  </sheetViews>
  <sheetFormatPr defaultColWidth="10" defaultRowHeight="13.5"/>
  <cols>
    <col min="2" max="2" width="12.125" customWidth="1"/>
    <col min="5" max="5" width="15.2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1.5" customHeight="1" spans="1:11">
      <c r="A3" s="6" t="s">
        <v>13</v>
      </c>
      <c r="B3" s="7" t="s">
        <v>59</v>
      </c>
      <c r="C3" s="7"/>
      <c r="D3" s="6" t="s">
        <v>12</v>
      </c>
      <c r="E3" s="8" t="s">
        <v>58</v>
      </c>
      <c r="F3" s="6" t="s">
        <v>17</v>
      </c>
      <c r="G3" s="6" t="s">
        <v>62</v>
      </c>
      <c r="H3" s="6" t="s">
        <v>16</v>
      </c>
      <c r="I3" s="9"/>
      <c r="J3" s="6" t="s">
        <v>202</v>
      </c>
      <c r="K3" s="10">
        <f>K30</f>
        <v>1041.67195151515</v>
      </c>
    </row>
    <row r="4" ht="36" customHeight="1" spans="1:11">
      <c r="A4" s="6" t="s">
        <v>15</v>
      </c>
      <c r="B4" s="11" t="s">
        <v>256</v>
      </c>
      <c r="C4" s="11"/>
      <c r="D4" s="11"/>
      <c r="E4" s="11"/>
      <c r="F4" s="11"/>
      <c r="G4" s="11"/>
      <c r="H4" s="11"/>
      <c r="I4" s="11"/>
      <c r="J4" s="6" t="s">
        <v>204</v>
      </c>
      <c r="K4" s="10">
        <v>1100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v>
      </c>
      <c r="J8" s="15">
        <v>99.6</v>
      </c>
      <c r="K8" s="10">
        <f>H8*I8*J8</f>
        <v>398.4</v>
      </c>
    </row>
    <row r="9" spans="1:11">
      <c r="A9" s="39" t="s">
        <v>257</v>
      </c>
      <c r="B9" s="39"/>
      <c r="C9" s="18" t="s">
        <v>258</v>
      </c>
      <c r="D9" s="18">
        <v>19.8</v>
      </c>
      <c r="E9" s="18">
        <v>1</v>
      </c>
      <c r="F9" s="18">
        <v>19.8</v>
      </c>
      <c r="G9" s="14" t="s">
        <v>220</v>
      </c>
      <c r="H9" s="14">
        <v>1</v>
      </c>
      <c r="I9" s="14">
        <v>2</v>
      </c>
      <c r="J9" s="15">
        <v>68.59</v>
      </c>
      <c r="K9" s="10">
        <f>H9*I9*J9</f>
        <v>137.18</v>
      </c>
    </row>
    <row r="10" spans="1:11">
      <c r="A10" s="19" t="s">
        <v>259</v>
      </c>
      <c r="B10" s="19"/>
      <c r="C10" s="18" t="s">
        <v>260</v>
      </c>
      <c r="D10" s="18">
        <v>90.09</v>
      </c>
      <c r="E10" s="20">
        <v>2</v>
      </c>
      <c r="F10" s="21">
        <v>180.18</v>
      </c>
      <c r="G10" s="14" t="s">
        <v>221</v>
      </c>
      <c r="H10" s="14"/>
      <c r="I10" s="22"/>
      <c r="J10" s="23"/>
      <c r="K10" s="10"/>
    </row>
    <row r="11" spans="1:11">
      <c r="A11" s="24"/>
      <c r="B11" s="24"/>
      <c r="C11" s="28"/>
      <c r="D11" s="28"/>
      <c r="E11" s="28"/>
      <c r="F11" s="28"/>
      <c r="G11" s="6" t="s">
        <v>222</v>
      </c>
      <c r="H11" s="6"/>
      <c r="I11" s="6"/>
      <c r="J11" s="6"/>
      <c r="K11" s="10">
        <f>SUM(K8:K10)</f>
        <v>535.58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v>
      </c>
      <c r="K16" s="10">
        <f>H16/I16*J16</f>
        <v>16.0984848484848</v>
      </c>
    </row>
    <row r="17" ht="24" spans="1:11">
      <c r="A17" s="19" t="s">
        <v>230</v>
      </c>
      <c r="B17" s="36"/>
      <c r="C17" s="37" t="s">
        <v>231</v>
      </c>
      <c r="D17" s="37">
        <v>19.79</v>
      </c>
      <c r="E17" s="38" t="s">
        <v>232</v>
      </c>
      <c r="F17" s="37">
        <v>39.58</v>
      </c>
      <c r="G17" s="39" t="s">
        <v>233</v>
      </c>
      <c r="H17" s="34">
        <v>79000</v>
      </c>
      <c r="I17" s="34">
        <v>10560</v>
      </c>
      <c r="J17" s="34">
        <v>2</v>
      </c>
      <c r="K17" s="10">
        <f>H17/I17*J17</f>
        <v>14.9621212121212</v>
      </c>
    </row>
    <row r="18" spans="1:11">
      <c r="A18" s="6"/>
      <c r="B18" s="6"/>
      <c r="C18" s="6"/>
      <c r="D18" s="14"/>
      <c r="E18" s="14"/>
      <c r="F18" s="9"/>
      <c r="G18" s="18" t="s">
        <v>234</v>
      </c>
      <c r="H18" s="33">
        <v>390000</v>
      </c>
      <c r="I18" s="34">
        <v>10560</v>
      </c>
      <c r="J18" s="34">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111.607709090909</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111.607709090909</v>
      </c>
    </row>
    <row r="30" spans="1:11">
      <c r="A30" s="6" t="s">
        <v>222</v>
      </c>
      <c r="B30" s="6"/>
      <c r="C30" s="6"/>
      <c r="D30" s="6"/>
      <c r="E30" s="6"/>
      <c r="F30" s="9">
        <f>SUM(F9:F29)</f>
        <v>289.56</v>
      </c>
      <c r="G30" s="6" t="s">
        <v>244</v>
      </c>
      <c r="H30" s="6"/>
      <c r="I30" s="6"/>
      <c r="J30" s="6"/>
      <c r="K30" s="10">
        <f>F30+K11+K23+K29</f>
        <v>1041.67195151515</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24" top="0.79" bottom="0.39" header="0.5" footer="0.2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74" zoomScaleNormal="74" workbookViewId="0">
      <selection activeCell="M16" sqref="M16"/>
    </sheetView>
  </sheetViews>
  <sheetFormatPr defaultColWidth="10" defaultRowHeight="12"/>
  <cols>
    <col min="1" max="1" width="10" style="118"/>
    <col min="2" max="2" width="12.125" style="118" customWidth="1"/>
    <col min="3" max="4" width="10" style="118"/>
    <col min="5" max="5" width="16.75" style="118" customWidth="1"/>
    <col min="6" max="8" width="10" style="118"/>
    <col min="9" max="9" width="16.875" style="118" customWidth="1"/>
    <col min="10" max="10" width="14.25" style="118" customWidth="1"/>
    <col min="11" max="11" width="20.5" style="118" customWidth="1"/>
    <col min="12" max="16384" width="10" style="118"/>
  </cols>
  <sheetData>
    <row r="1" spans="1:11">
      <c r="A1" s="119" t="s">
        <v>261</v>
      </c>
      <c r="B1" s="119"/>
      <c r="C1" s="119"/>
      <c r="D1" s="119"/>
      <c r="E1" s="119"/>
      <c r="F1" s="119"/>
      <c r="G1" s="119"/>
      <c r="H1" s="119"/>
      <c r="I1" s="119"/>
      <c r="J1" s="119"/>
      <c r="K1" s="120"/>
    </row>
    <row r="2" ht="20.1" customHeight="1" spans="1:11">
      <c r="A2" s="121" t="s">
        <v>201</v>
      </c>
      <c r="B2" s="121"/>
      <c r="C2" s="121"/>
      <c r="D2" s="121"/>
      <c r="E2" s="121"/>
      <c r="F2" s="121"/>
      <c r="G2" s="121"/>
      <c r="H2" s="121"/>
      <c r="I2" s="121"/>
      <c r="J2" s="121"/>
      <c r="K2" s="122"/>
    </row>
    <row r="3" ht="20.1" customHeight="1" spans="1:11">
      <c r="A3" s="119" t="s">
        <v>13</v>
      </c>
      <c r="B3" s="123" t="s">
        <v>65</v>
      </c>
      <c r="C3" s="123"/>
      <c r="D3" s="119" t="s">
        <v>12</v>
      </c>
      <c r="E3" s="124" t="s">
        <v>64</v>
      </c>
      <c r="F3" s="119" t="s">
        <v>17</v>
      </c>
      <c r="G3" s="119" t="s">
        <v>62</v>
      </c>
      <c r="H3" s="119" t="s">
        <v>16</v>
      </c>
      <c r="I3" s="125"/>
      <c r="J3" s="119" t="s">
        <v>202</v>
      </c>
      <c r="K3" s="126">
        <f>K25</f>
        <v>1084.25435151515</v>
      </c>
    </row>
    <row r="4" ht="42.75" customHeight="1" spans="1:11">
      <c r="A4" s="119" t="s">
        <v>15</v>
      </c>
      <c r="B4" s="127" t="s">
        <v>262</v>
      </c>
      <c r="C4" s="127"/>
      <c r="D4" s="127"/>
      <c r="E4" s="127"/>
      <c r="F4" s="127"/>
      <c r="G4" s="127"/>
      <c r="H4" s="127"/>
      <c r="I4" s="127"/>
      <c r="J4" s="119" t="s">
        <v>204</v>
      </c>
      <c r="K4" s="126">
        <v>1200</v>
      </c>
    </row>
    <row r="5" ht="20.1" customHeight="1" spans="1:11">
      <c r="A5" s="119" t="s">
        <v>205</v>
      </c>
      <c r="B5" s="119"/>
      <c r="C5" s="119"/>
      <c r="D5" s="119"/>
      <c r="E5" s="119"/>
      <c r="F5" s="119"/>
      <c r="G5" s="119"/>
      <c r="H5" s="119"/>
      <c r="I5" s="119"/>
      <c r="J5" s="119"/>
      <c r="K5" s="120"/>
    </row>
    <row r="6" ht="20.1" customHeight="1" spans="1:11">
      <c r="A6" s="119" t="s">
        <v>206</v>
      </c>
      <c r="B6" s="119"/>
      <c r="C6" s="119"/>
      <c r="D6" s="119"/>
      <c r="E6" s="119"/>
      <c r="F6" s="119"/>
      <c r="G6" s="119" t="s">
        <v>207</v>
      </c>
      <c r="H6" s="119"/>
      <c r="I6" s="119"/>
      <c r="J6" s="119"/>
      <c r="K6" s="120"/>
    </row>
    <row r="7" ht="20.1" customHeight="1" spans="1:11">
      <c r="A7" s="119" t="s">
        <v>208</v>
      </c>
      <c r="B7" s="119"/>
      <c r="C7" s="119" t="s">
        <v>209</v>
      </c>
      <c r="D7" s="119" t="s">
        <v>210</v>
      </c>
      <c r="E7" s="119" t="s">
        <v>211</v>
      </c>
      <c r="F7" s="119" t="s">
        <v>212</v>
      </c>
      <c r="G7" s="119" t="s">
        <v>213</v>
      </c>
      <c r="H7" s="119" t="s">
        <v>214</v>
      </c>
      <c r="I7" s="119" t="s">
        <v>215</v>
      </c>
      <c r="J7" s="119" t="s">
        <v>216</v>
      </c>
      <c r="K7" s="120" t="s">
        <v>217</v>
      </c>
    </row>
    <row r="8" ht="20.1" customHeight="1" spans="1:11">
      <c r="A8" s="128" t="s">
        <v>218</v>
      </c>
      <c r="B8" s="128"/>
      <c r="C8" s="128"/>
      <c r="D8" s="128"/>
      <c r="E8" s="128"/>
      <c r="F8" s="128"/>
      <c r="G8" s="129" t="s">
        <v>219</v>
      </c>
      <c r="H8" s="129">
        <v>2</v>
      </c>
      <c r="I8" s="129">
        <v>2</v>
      </c>
      <c r="J8" s="15">
        <v>99.6</v>
      </c>
      <c r="K8" s="126">
        <f>H8*I8*J8</f>
        <v>398.4</v>
      </c>
    </row>
    <row r="9" ht="20.1" customHeight="1" spans="1:11">
      <c r="A9" s="77" t="s">
        <v>257</v>
      </c>
      <c r="B9" s="77"/>
      <c r="C9" s="95" t="s">
        <v>258</v>
      </c>
      <c r="D9" s="95">
        <v>19.8</v>
      </c>
      <c r="E9" s="95">
        <v>1</v>
      </c>
      <c r="F9" s="95">
        <v>19.8</v>
      </c>
      <c r="G9" s="129" t="s">
        <v>220</v>
      </c>
      <c r="H9" s="129">
        <v>1</v>
      </c>
      <c r="I9" s="129">
        <v>2</v>
      </c>
      <c r="J9" s="15">
        <v>68.59</v>
      </c>
      <c r="K9" s="126">
        <f>H9*I9*J9</f>
        <v>137.18</v>
      </c>
    </row>
    <row r="10" ht="20.1" customHeight="1" spans="1:11">
      <c r="A10" s="130" t="s">
        <v>259</v>
      </c>
      <c r="B10" s="130"/>
      <c r="C10" s="95" t="s">
        <v>260</v>
      </c>
      <c r="D10" s="95">
        <v>90.09</v>
      </c>
      <c r="E10" s="131">
        <v>2</v>
      </c>
      <c r="F10" s="95">
        <v>180.18</v>
      </c>
      <c r="G10" s="129" t="s">
        <v>221</v>
      </c>
      <c r="H10" s="129"/>
      <c r="I10" s="132"/>
      <c r="J10" s="129"/>
      <c r="K10" s="126"/>
    </row>
    <row r="11" ht="20.1" customHeight="1" spans="1:11">
      <c r="A11" s="130" t="s">
        <v>263</v>
      </c>
      <c r="B11" s="130"/>
      <c r="C11" s="95" t="s">
        <v>260</v>
      </c>
      <c r="D11" s="95">
        <v>19.01</v>
      </c>
      <c r="E11" s="95">
        <v>2</v>
      </c>
      <c r="F11" s="95">
        <v>38.02</v>
      </c>
      <c r="G11" s="119" t="s">
        <v>222</v>
      </c>
      <c r="H11" s="119"/>
      <c r="I11" s="119"/>
      <c r="J11" s="119"/>
      <c r="K11" s="126">
        <f>SUM(K8:K10)</f>
        <v>535.58</v>
      </c>
    </row>
    <row r="12" ht="20.1" customHeight="1" spans="1:11">
      <c r="A12" s="133"/>
      <c r="B12" s="133"/>
      <c r="C12" s="134"/>
      <c r="D12" s="134"/>
      <c r="E12" s="134"/>
      <c r="F12" s="134"/>
      <c r="G12" s="119" t="s">
        <v>223</v>
      </c>
      <c r="H12" s="119"/>
      <c r="I12" s="119"/>
      <c r="J12" s="119"/>
      <c r="K12" s="120"/>
    </row>
    <row r="13" ht="20.1" customHeight="1" spans="1:11">
      <c r="A13" s="119"/>
      <c r="B13" s="119"/>
      <c r="C13" s="129"/>
      <c r="D13" s="129"/>
      <c r="E13" s="129"/>
      <c r="F13" s="129"/>
      <c r="G13" s="119" t="s">
        <v>224</v>
      </c>
      <c r="H13" s="119" t="s">
        <v>225</v>
      </c>
      <c r="I13" s="119" t="s">
        <v>226</v>
      </c>
      <c r="J13" s="119" t="s">
        <v>227</v>
      </c>
      <c r="K13" s="120" t="s">
        <v>217</v>
      </c>
    </row>
    <row r="14" ht="20.1" customHeight="1" spans="1:11">
      <c r="A14" s="128" t="s">
        <v>228</v>
      </c>
      <c r="B14" s="128"/>
      <c r="C14" s="128"/>
      <c r="D14" s="128"/>
      <c r="E14" s="128"/>
      <c r="F14" s="128"/>
      <c r="G14" s="95" t="s">
        <v>229</v>
      </c>
      <c r="H14" s="135">
        <v>85000</v>
      </c>
      <c r="I14" s="136">
        <v>10560</v>
      </c>
      <c r="J14" s="136">
        <v>2</v>
      </c>
      <c r="K14" s="126">
        <f>H14/I14*J14</f>
        <v>16.0984848484848</v>
      </c>
    </row>
    <row r="15" ht="30.75" customHeight="1" spans="1:11">
      <c r="A15" s="130" t="s">
        <v>230</v>
      </c>
      <c r="B15" s="130"/>
      <c r="C15" s="37" t="s">
        <v>231</v>
      </c>
      <c r="D15" s="37">
        <v>19.79</v>
      </c>
      <c r="E15" s="38" t="s">
        <v>232</v>
      </c>
      <c r="F15" s="37">
        <v>39.58</v>
      </c>
      <c r="G15" s="77" t="s">
        <v>233</v>
      </c>
      <c r="H15" s="136">
        <v>79000</v>
      </c>
      <c r="I15" s="136">
        <v>10560</v>
      </c>
      <c r="J15" s="136">
        <v>2</v>
      </c>
      <c r="K15" s="126">
        <f>H15/I15*J15</f>
        <v>14.9621212121212</v>
      </c>
    </row>
    <row r="16" ht="20.1" customHeight="1" spans="1:11">
      <c r="A16" s="119"/>
      <c r="B16" s="119"/>
      <c r="C16" s="119"/>
      <c r="D16" s="129"/>
      <c r="E16" s="129"/>
      <c r="F16" s="125"/>
      <c r="G16" s="95" t="s">
        <v>234</v>
      </c>
      <c r="H16" s="135">
        <v>390000</v>
      </c>
      <c r="I16" s="136">
        <v>10560</v>
      </c>
      <c r="J16" s="136">
        <v>2</v>
      </c>
      <c r="K16" s="126">
        <f>H16/I16*J16</f>
        <v>73.8636363636364</v>
      </c>
    </row>
    <row r="17" ht="20.1" customHeight="1" spans="1:11">
      <c r="A17" s="119"/>
      <c r="B17" s="119"/>
      <c r="C17" s="119"/>
      <c r="D17" s="129"/>
      <c r="E17" s="129"/>
      <c r="F17" s="125"/>
      <c r="G17" s="129"/>
      <c r="H17" s="129"/>
      <c r="I17" s="129"/>
      <c r="J17" s="137"/>
      <c r="K17" s="126"/>
    </row>
    <row r="18" ht="20.1" customHeight="1" spans="1:11">
      <c r="A18" s="119"/>
      <c r="B18" s="119"/>
      <c r="C18" s="119"/>
      <c r="D18" s="129"/>
      <c r="E18" s="129"/>
      <c r="F18" s="125"/>
      <c r="G18" s="119" t="s">
        <v>222</v>
      </c>
      <c r="H18" s="119"/>
      <c r="I18" s="119"/>
      <c r="J18" s="119"/>
      <c r="K18" s="126">
        <f>SUM(K14:K17)</f>
        <v>104.924242424242</v>
      </c>
    </row>
    <row r="19" ht="20.1" customHeight="1" spans="1:11">
      <c r="A19" s="128" t="s">
        <v>235</v>
      </c>
      <c r="B19" s="128"/>
      <c r="C19" s="128"/>
      <c r="D19" s="128"/>
      <c r="E19" s="128"/>
      <c r="F19" s="128"/>
      <c r="G19" s="119" t="s">
        <v>236</v>
      </c>
      <c r="H19" s="119"/>
      <c r="I19" s="119"/>
      <c r="J19" s="119"/>
      <c r="K19" s="120"/>
    </row>
    <row r="20" ht="20.1" customHeight="1" spans="1:11">
      <c r="A20" s="119">
        <v>6</v>
      </c>
      <c r="B20" s="119"/>
      <c r="C20" s="119"/>
      <c r="D20" s="129"/>
      <c r="E20" s="129"/>
      <c r="F20" s="125">
        <v>50</v>
      </c>
      <c r="G20" s="119" t="s">
        <v>13</v>
      </c>
      <c r="H20" s="119" t="s">
        <v>237</v>
      </c>
      <c r="I20" s="119"/>
      <c r="J20" s="119"/>
      <c r="K20" s="120" t="s">
        <v>212</v>
      </c>
    </row>
    <row r="21" ht="20.1" customHeight="1" spans="1:11">
      <c r="A21" s="138"/>
      <c r="B21" s="138"/>
      <c r="C21" s="138"/>
      <c r="D21" s="129"/>
      <c r="E21" s="129"/>
      <c r="F21" s="125"/>
      <c r="G21" s="129" t="s">
        <v>238</v>
      </c>
      <c r="H21" s="119" t="s">
        <v>239</v>
      </c>
      <c r="I21" s="119"/>
      <c r="J21" s="119"/>
      <c r="K21" s="126">
        <f>(F25+K11+K18)*0.12</f>
        <v>116.170109090909</v>
      </c>
    </row>
    <row r="22" ht="20.1" customHeight="1" spans="1:11">
      <c r="A22" s="138"/>
      <c r="B22" s="138"/>
      <c r="C22" s="138"/>
      <c r="D22" s="129"/>
      <c r="E22" s="129"/>
      <c r="F22" s="125"/>
      <c r="G22" s="129" t="s">
        <v>240</v>
      </c>
      <c r="H22" s="119" t="s">
        <v>241</v>
      </c>
      <c r="I22" s="119"/>
      <c r="J22" s="119"/>
      <c r="K22" s="126"/>
    </row>
    <row r="23" ht="20.1" customHeight="1" spans="1:11">
      <c r="A23" s="138"/>
      <c r="B23" s="138"/>
      <c r="C23" s="138"/>
      <c r="D23" s="129"/>
      <c r="E23" s="129"/>
      <c r="F23" s="125"/>
      <c r="G23" s="129" t="s">
        <v>242</v>
      </c>
      <c r="H23" s="119" t="s">
        <v>243</v>
      </c>
      <c r="I23" s="119"/>
      <c r="J23" s="119"/>
      <c r="K23" s="126"/>
    </row>
    <row r="24" ht="20.1" customHeight="1" spans="1:11">
      <c r="A24" s="138"/>
      <c r="B24" s="138"/>
      <c r="C24" s="138"/>
      <c r="D24" s="129"/>
      <c r="E24" s="129"/>
      <c r="F24" s="125"/>
      <c r="G24" s="119" t="s">
        <v>222</v>
      </c>
      <c r="H24" s="119"/>
      <c r="I24" s="119"/>
      <c r="J24" s="119"/>
      <c r="K24" s="126">
        <f>SUM(K21:K23)</f>
        <v>116.170109090909</v>
      </c>
    </row>
    <row r="25" ht="20.1" customHeight="1" spans="1:11">
      <c r="A25" s="119" t="s">
        <v>222</v>
      </c>
      <c r="B25" s="119"/>
      <c r="C25" s="119"/>
      <c r="D25" s="119"/>
      <c r="E25" s="119"/>
      <c r="F25" s="125">
        <f>SUM(F9:F24)</f>
        <v>327.58</v>
      </c>
      <c r="G25" s="119" t="s">
        <v>244</v>
      </c>
      <c r="H25" s="119"/>
      <c r="I25" s="119"/>
      <c r="J25" s="119"/>
      <c r="K25" s="126">
        <f>F25+K11+K18+K24</f>
        <v>1084.25435151515</v>
      </c>
    </row>
    <row r="26" spans="1:11">
      <c r="A26" s="139" t="s">
        <v>245</v>
      </c>
      <c r="B26" s="139"/>
      <c r="C26" s="139"/>
      <c r="D26" s="139"/>
      <c r="I26" s="118" t="s">
        <v>246</v>
      </c>
    </row>
  </sheetData>
  <mergeCells count="37">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F14"/>
    <mergeCell ref="A15:B15"/>
    <mergeCell ref="A16:B16"/>
    <mergeCell ref="A17:B17"/>
    <mergeCell ref="A18:B18"/>
    <mergeCell ref="G18:J18"/>
    <mergeCell ref="A19:F19"/>
    <mergeCell ref="G19:K19"/>
    <mergeCell ref="A20:B20"/>
    <mergeCell ref="H20:J20"/>
    <mergeCell ref="A21:B21"/>
    <mergeCell ref="H21:J21"/>
    <mergeCell ref="A22:B22"/>
    <mergeCell ref="H22:J22"/>
    <mergeCell ref="A23:B23"/>
    <mergeCell ref="H23:J23"/>
    <mergeCell ref="A24:B24"/>
    <mergeCell ref="G24:J24"/>
    <mergeCell ref="A25:E25"/>
    <mergeCell ref="G25:J25"/>
    <mergeCell ref="A26:D26"/>
  </mergeCells>
  <pageMargins left="0.41" right="0.16" top="0.29" bottom="0.24" header="0.18" footer="0.17"/>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5.75" customWidth="1"/>
    <col min="5" max="5" width="16.25" customWidth="1"/>
    <col min="9" max="9" width="16.875" customWidth="1"/>
    <col min="10" max="10" width="14" customWidth="1"/>
    <col min="11" max="11" width="16.12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spans="1:11">
      <c r="A3" s="6" t="s">
        <v>13</v>
      </c>
      <c r="B3" s="7" t="s">
        <v>70</v>
      </c>
      <c r="C3" s="7"/>
      <c r="D3" s="6" t="s">
        <v>12</v>
      </c>
      <c r="E3" s="8" t="s">
        <v>69</v>
      </c>
      <c r="F3" s="6" t="s">
        <v>17</v>
      </c>
      <c r="G3" s="6" t="s">
        <v>36</v>
      </c>
      <c r="H3" s="6" t="s">
        <v>16</v>
      </c>
      <c r="I3" s="9"/>
      <c r="J3" s="6" t="s">
        <v>202</v>
      </c>
      <c r="K3" s="10">
        <f>K30</f>
        <v>971.335951515151</v>
      </c>
    </row>
    <row r="4" ht="39" customHeight="1" spans="1:11">
      <c r="A4" s="6" t="s">
        <v>15</v>
      </c>
      <c r="B4" s="11" t="s">
        <v>264</v>
      </c>
      <c r="C4" s="11"/>
      <c r="D4" s="11"/>
      <c r="E4" s="11"/>
      <c r="F4" s="11"/>
      <c r="G4" s="11"/>
      <c r="H4" s="11"/>
      <c r="I4" s="11"/>
      <c r="J4" s="6" t="s">
        <v>204</v>
      </c>
      <c r="K4" s="10">
        <v>1000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v>
      </c>
      <c r="J8" s="15">
        <v>99.6</v>
      </c>
      <c r="K8" s="10">
        <f>H8*I8*J8</f>
        <v>398.4</v>
      </c>
    </row>
    <row r="9" spans="1:11">
      <c r="A9" s="39"/>
      <c r="B9" s="39"/>
      <c r="C9" s="18"/>
      <c r="D9" s="18"/>
      <c r="E9" s="18"/>
      <c r="F9" s="18"/>
      <c r="G9" s="14" t="s">
        <v>220</v>
      </c>
      <c r="H9" s="14">
        <v>2</v>
      </c>
      <c r="I9" s="14">
        <v>2</v>
      </c>
      <c r="J9" s="15">
        <v>68.59</v>
      </c>
      <c r="K9" s="10">
        <f>H9*I9*J9</f>
        <v>274.36</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672.76</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2</v>
      </c>
      <c r="K16" s="10">
        <f>H16/I16*J16</f>
        <v>16.0984848484848</v>
      </c>
    </row>
    <row r="17" ht="24" spans="1:11">
      <c r="A17" s="19" t="s">
        <v>230</v>
      </c>
      <c r="B17" s="36"/>
      <c r="C17" s="37" t="s">
        <v>231</v>
      </c>
      <c r="D17" s="37">
        <v>19.79</v>
      </c>
      <c r="E17" s="38" t="s">
        <v>232</v>
      </c>
      <c r="F17" s="37">
        <v>39.58</v>
      </c>
      <c r="G17" s="39" t="s">
        <v>233</v>
      </c>
      <c r="H17" s="34">
        <v>79000</v>
      </c>
      <c r="I17" s="34">
        <v>10560</v>
      </c>
      <c r="J17" s="35">
        <v>2</v>
      </c>
      <c r="K17" s="10">
        <f>H17/I17*J17</f>
        <v>14.9621212121212</v>
      </c>
    </row>
    <row r="18" spans="1:11">
      <c r="A18" s="6"/>
      <c r="B18" s="6"/>
      <c r="C18" s="6"/>
      <c r="D18" s="14"/>
      <c r="E18" s="14"/>
      <c r="F18" s="9"/>
      <c r="G18" s="18" t="s">
        <v>234</v>
      </c>
      <c r="H18" s="33">
        <v>390000</v>
      </c>
      <c r="I18" s="34">
        <v>10560</v>
      </c>
      <c r="J18" s="35">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104.071709090909</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104.071709090909</v>
      </c>
    </row>
    <row r="30" spans="1:11">
      <c r="A30" s="6" t="s">
        <v>222</v>
      </c>
      <c r="B30" s="6"/>
      <c r="C30" s="6"/>
      <c r="D30" s="6"/>
      <c r="E30" s="6"/>
      <c r="F30" s="9">
        <f>SUM(F9:F29)</f>
        <v>89.58</v>
      </c>
      <c r="G30" s="6" t="s">
        <v>244</v>
      </c>
      <c r="H30" s="6"/>
      <c r="I30" s="6"/>
      <c r="J30" s="6"/>
      <c r="K30" s="10">
        <f>F30+K11+K23+K29</f>
        <v>971.335951515151</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53" top="0.55" bottom="0.63" header="0.34"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IV31"/>
    </sheetView>
  </sheetViews>
  <sheetFormatPr defaultColWidth="10" defaultRowHeight="13.5"/>
  <cols>
    <col min="2" max="2" width="12.125" customWidth="1"/>
    <col min="3" max="3" width="7" customWidth="1"/>
    <col min="5" max="5" width="17.625" customWidth="1"/>
    <col min="9" max="9" width="15.12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9.25" customHeight="1" spans="1:11">
      <c r="A3" s="6" t="s">
        <v>13</v>
      </c>
      <c r="B3" s="7" t="s">
        <v>75</v>
      </c>
      <c r="C3" s="7"/>
      <c r="D3" s="6" t="s">
        <v>12</v>
      </c>
      <c r="E3" s="8" t="s">
        <v>74</v>
      </c>
      <c r="F3" s="6" t="s">
        <v>17</v>
      </c>
      <c r="G3" s="6" t="s">
        <v>78</v>
      </c>
      <c r="H3" s="6" t="s">
        <v>16</v>
      </c>
      <c r="I3" s="9"/>
      <c r="J3" s="6" t="s">
        <v>202</v>
      </c>
      <c r="K3" s="10">
        <f>K30</f>
        <v>1949.29755151515</v>
      </c>
    </row>
    <row r="4" ht="33.75" customHeight="1" spans="1:11">
      <c r="A4" s="6" t="s">
        <v>15</v>
      </c>
      <c r="B4" s="11" t="s">
        <v>265</v>
      </c>
      <c r="C4" s="11"/>
      <c r="D4" s="11"/>
      <c r="E4" s="11"/>
      <c r="F4" s="11"/>
      <c r="G4" s="11"/>
      <c r="H4" s="11"/>
      <c r="I4" s="11"/>
      <c r="J4" s="6" t="s">
        <v>204</v>
      </c>
      <c r="K4" s="10">
        <v>2000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3</v>
      </c>
      <c r="I8" s="14">
        <v>3</v>
      </c>
      <c r="J8" s="46">
        <v>99.6</v>
      </c>
      <c r="K8" s="10">
        <f>H8*I8*J8</f>
        <v>896.4</v>
      </c>
    </row>
    <row r="9" ht="14.25" spans="1:11">
      <c r="A9" s="39" t="s">
        <v>257</v>
      </c>
      <c r="B9" s="39"/>
      <c r="C9" s="18" t="s">
        <v>258</v>
      </c>
      <c r="D9" s="18">
        <v>19.8</v>
      </c>
      <c r="E9" s="18">
        <v>1</v>
      </c>
      <c r="F9" s="18">
        <v>19.8</v>
      </c>
      <c r="G9" s="14" t="s">
        <v>220</v>
      </c>
      <c r="H9" s="14">
        <v>2</v>
      </c>
      <c r="I9" s="14">
        <v>3</v>
      </c>
      <c r="J9" s="46">
        <v>68.59</v>
      </c>
      <c r="K9" s="10">
        <f>H9*I9*J9</f>
        <v>411.54</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1307.94</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v>
      </c>
      <c r="K16" s="10">
        <f>H16/I16*J16</f>
        <v>16.0984848484848</v>
      </c>
    </row>
    <row r="17" ht="24" spans="1:11">
      <c r="A17" s="19" t="s">
        <v>230</v>
      </c>
      <c r="B17" s="36"/>
      <c r="C17" s="37" t="s">
        <v>231</v>
      </c>
      <c r="D17" s="37">
        <v>19.79</v>
      </c>
      <c r="E17" s="38" t="s">
        <v>232</v>
      </c>
      <c r="F17" s="37">
        <v>39.58</v>
      </c>
      <c r="G17" s="39" t="s">
        <v>233</v>
      </c>
      <c r="H17" s="34">
        <v>79000</v>
      </c>
      <c r="I17" s="34">
        <v>10560</v>
      </c>
      <c r="J17" s="34">
        <v>2</v>
      </c>
      <c r="K17" s="10">
        <f>H17/I17*J17</f>
        <v>14.9621212121212</v>
      </c>
    </row>
    <row r="18" spans="1:11">
      <c r="A18" s="6"/>
      <c r="B18" s="6"/>
      <c r="C18" s="6"/>
      <c r="D18" s="14"/>
      <c r="E18" s="14"/>
      <c r="F18" s="9"/>
      <c r="G18" s="18" t="s">
        <v>234</v>
      </c>
      <c r="H18" s="33">
        <v>390000</v>
      </c>
      <c r="I18" s="34">
        <v>10560</v>
      </c>
      <c r="J18" s="34">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208.853309090909</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208.853309090909</v>
      </c>
    </row>
    <row r="30" spans="1:11">
      <c r="A30" s="6" t="s">
        <v>222</v>
      </c>
      <c r="B30" s="6"/>
      <c r="C30" s="6"/>
      <c r="D30" s="6"/>
      <c r="E30" s="6"/>
      <c r="F30" s="9">
        <f>SUM(F9:F29)</f>
        <v>327.58</v>
      </c>
      <c r="G30" s="6" t="s">
        <v>244</v>
      </c>
      <c r="H30" s="6"/>
      <c r="I30" s="6"/>
      <c r="J30" s="6"/>
      <c r="K30" s="10">
        <f>F30+K11+K23+K29</f>
        <v>1949.29755151515</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35" top="0.38" bottom="0.7" header="0.24"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E36" sqref="E36"/>
    </sheetView>
  </sheetViews>
  <sheetFormatPr defaultColWidth="10" defaultRowHeight="13.5"/>
  <cols>
    <col min="2" max="2" width="11.875" customWidth="1"/>
    <col min="3" max="3" width="10" hidden="1" customWidth="1"/>
    <col min="5" max="5" width="15.5" customWidth="1"/>
    <col min="7" max="7" width="16.25" customWidth="1"/>
    <col min="9" max="9" width="16.875" customWidth="1"/>
    <col min="10" max="10" width="14" customWidth="1"/>
    <col min="11" max="11" width="14.62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64.5" customHeight="1" spans="1:11">
      <c r="A3" s="6" t="s">
        <v>13</v>
      </c>
      <c r="B3" s="7" t="s">
        <v>266</v>
      </c>
      <c r="C3" s="7"/>
      <c r="D3" s="6" t="s">
        <v>12</v>
      </c>
      <c r="E3" s="8" t="s">
        <v>79</v>
      </c>
      <c r="F3" s="6" t="s">
        <v>17</v>
      </c>
      <c r="G3" s="6" t="s">
        <v>78</v>
      </c>
      <c r="H3" s="6" t="s">
        <v>16</v>
      </c>
      <c r="I3" s="9"/>
      <c r="J3" s="6" t="s">
        <v>202</v>
      </c>
      <c r="K3" s="10">
        <f>K30</f>
        <v>597.323151515151</v>
      </c>
    </row>
    <row r="4" ht="28.5" customHeight="1" spans="1:11">
      <c r="A4" s="6" t="s">
        <v>15</v>
      </c>
      <c r="B4" s="11"/>
      <c r="C4" s="11"/>
      <c r="D4" s="11"/>
      <c r="E4" s="11"/>
      <c r="F4" s="11"/>
      <c r="G4" s="11"/>
      <c r="H4" s="11"/>
      <c r="I4" s="11"/>
      <c r="J4" s="6" t="s">
        <v>204</v>
      </c>
      <c r="K4" s="10">
        <v>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v>
      </c>
      <c r="J8" s="15">
        <v>99.6</v>
      </c>
      <c r="K8" s="10">
        <f>H8*I8*J8</f>
        <v>398.4</v>
      </c>
    </row>
    <row r="9" spans="1:11">
      <c r="A9" s="39"/>
      <c r="B9" s="39"/>
      <c r="C9" s="18"/>
      <c r="D9" s="18"/>
      <c r="E9" s="18"/>
      <c r="F9" s="18"/>
      <c r="G9" s="14" t="s">
        <v>220</v>
      </c>
      <c r="H9" s="14"/>
      <c r="I9" s="14"/>
      <c r="J9" s="15">
        <v>68.59</v>
      </c>
      <c r="K9" s="10">
        <f>H9*I9*J9</f>
        <v>0</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398.4</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2</v>
      </c>
      <c r="K16" s="10">
        <f>H16/I16*J16</f>
        <v>16.0984848484848</v>
      </c>
    </row>
    <row r="17" spans="1:11">
      <c r="A17" s="19"/>
      <c r="B17" s="36"/>
      <c r="C17" s="37"/>
      <c r="D17" s="37"/>
      <c r="E17" s="38"/>
      <c r="F17" s="37"/>
      <c r="G17" s="39" t="s">
        <v>233</v>
      </c>
      <c r="H17" s="34">
        <v>79000</v>
      </c>
      <c r="I17" s="34">
        <v>10560</v>
      </c>
      <c r="J17" s="35">
        <v>2</v>
      </c>
      <c r="K17" s="10">
        <f>H17/I17*J17</f>
        <v>14.9621212121212</v>
      </c>
    </row>
    <row r="18" spans="1:11">
      <c r="A18" s="6"/>
      <c r="B18" s="6"/>
      <c r="C18" s="6"/>
      <c r="D18" s="14"/>
      <c r="E18" s="14"/>
      <c r="F18" s="9"/>
      <c r="G18" s="18" t="s">
        <v>234</v>
      </c>
      <c r="H18" s="33">
        <v>390000</v>
      </c>
      <c r="I18" s="34">
        <v>10560</v>
      </c>
      <c r="J18" s="35">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5</v>
      </c>
      <c r="B25" s="6"/>
      <c r="C25" s="6"/>
      <c r="D25" s="14"/>
      <c r="E25" s="14"/>
      <c r="F25" s="9">
        <v>30</v>
      </c>
      <c r="G25" s="6" t="s">
        <v>13</v>
      </c>
      <c r="H25" s="6" t="s">
        <v>237</v>
      </c>
      <c r="I25" s="6"/>
      <c r="J25" s="6"/>
      <c r="K25" s="12" t="s">
        <v>212</v>
      </c>
    </row>
    <row r="26" spans="1:11">
      <c r="A26" s="44"/>
      <c r="B26" s="44"/>
      <c r="C26" s="44"/>
      <c r="D26" s="14"/>
      <c r="E26" s="14"/>
      <c r="F26" s="9"/>
      <c r="G26" s="14" t="s">
        <v>238</v>
      </c>
      <c r="H26" s="6" t="s">
        <v>239</v>
      </c>
      <c r="I26" s="6"/>
      <c r="J26" s="6"/>
      <c r="K26" s="10">
        <f>(F30+K11+K23)*0.12</f>
        <v>63.9989090909091</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63.9989090909091</v>
      </c>
    </row>
    <row r="30" spans="1:11">
      <c r="A30" s="6" t="s">
        <v>222</v>
      </c>
      <c r="B30" s="6"/>
      <c r="C30" s="6"/>
      <c r="D30" s="6"/>
      <c r="E30" s="6"/>
      <c r="F30" s="9">
        <f>SUM(F9:F29)</f>
        <v>30</v>
      </c>
      <c r="G30" s="6" t="s">
        <v>244</v>
      </c>
      <c r="H30" s="6"/>
      <c r="I30" s="6"/>
      <c r="J30" s="6"/>
      <c r="K30" s="10">
        <f>F30+K11+K23+K29</f>
        <v>597.323151515151</v>
      </c>
    </row>
    <row r="31" spans="1:11">
      <c r="A31" s="115" t="s">
        <v>250</v>
      </c>
      <c r="B31" s="115"/>
      <c r="C31" s="115"/>
      <c r="D31" s="115"/>
      <c r="E31" s="115"/>
      <c r="F31" s="115"/>
      <c r="G31" s="115"/>
      <c r="H31" s="115"/>
      <c r="I31" s="115"/>
      <c r="J31" s="115"/>
      <c r="K31" s="116"/>
    </row>
    <row r="32" spans="1:11">
      <c r="A32" s="45" t="s">
        <v>245</v>
      </c>
      <c r="B32" s="45"/>
      <c r="C32" s="45"/>
      <c r="D32" s="45"/>
      <c r="I32" t="s">
        <v>246</v>
      </c>
    </row>
  </sheetData>
  <mergeCells count="43">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K31"/>
    <mergeCell ref="A32:D32"/>
  </mergeCells>
  <pageMargins left="0.17" right="1.08" top="0.41" bottom="0.47" header="0.32" footer="0.2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2" sqref="A32:IV32"/>
    </sheetView>
  </sheetViews>
  <sheetFormatPr defaultColWidth="10" defaultRowHeight="13.5"/>
  <cols>
    <col min="2" max="2" width="12.125" customWidth="1"/>
    <col min="3" max="3" width="3.125" customWidth="1"/>
    <col min="5" max="5" width="16.37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41.25" customHeight="1" spans="1:11">
      <c r="A3" s="6" t="s">
        <v>13</v>
      </c>
      <c r="B3" s="7" t="s">
        <v>267</v>
      </c>
      <c r="C3" s="7"/>
      <c r="D3" s="6" t="s">
        <v>12</v>
      </c>
      <c r="E3" s="8" t="s">
        <v>81</v>
      </c>
      <c r="F3" s="6" t="s">
        <v>17</v>
      </c>
      <c r="G3" s="6" t="s">
        <v>78</v>
      </c>
      <c r="H3" s="6" t="s">
        <v>16</v>
      </c>
      <c r="I3" s="9"/>
      <c r="J3" s="6" t="s">
        <v>202</v>
      </c>
      <c r="K3" s="10">
        <f>K30</f>
        <v>535.053493333333</v>
      </c>
    </row>
    <row r="4" ht="31.5" customHeight="1" spans="1:11">
      <c r="A4" s="6" t="s">
        <v>268</v>
      </c>
      <c r="B4" s="11"/>
      <c r="C4" s="11"/>
      <c r="D4" s="11"/>
      <c r="E4" s="11"/>
      <c r="F4" s="11"/>
      <c r="G4" s="11"/>
      <c r="H4" s="11"/>
      <c r="I4" s="11"/>
      <c r="J4" s="6" t="s">
        <v>204</v>
      </c>
      <c r="K4" s="10">
        <v>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1.1</v>
      </c>
      <c r="J8" s="15">
        <v>99.6</v>
      </c>
      <c r="K8" s="10">
        <f>H8*I8*J8</f>
        <v>219.12</v>
      </c>
    </row>
    <row r="9" spans="1:11">
      <c r="A9" s="39"/>
      <c r="B9" s="39"/>
      <c r="C9" s="18"/>
      <c r="D9" s="18"/>
      <c r="E9" s="18"/>
      <c r="F9" s="18"/>
      <c r="G9" s="14" t="s">
        <v>220</v>
      </c>
      <c r="H9" s="14">
        <v>2</v>
      </c>
      <c r="I9" s="14">
        <v>1.1</v>
      </c>
      <c r="J9" s="15">
        <v>68.59</v>
      </c>
      <c r="K9" s="10">
        <f>H9*I9*J9</f>
        <v>150.898</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370.018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1.1</v>
      </c>
      <c r="K16" s="10">
        <f>H16/I16*J16</f>
        <v>8.85416666666667</v>
      </c>
    </row>
    <row r="17" ht="24" spans="1:11">
      <c r="A17" s="19"/>
      <c r="B17" s="36"/>
      <c r="C17" s="37"/>
      <c r="D17" s="37"/>
      <c r="E17" s="38"/>
      <c r="F17" s="37"/>
      <c r="G17" s="39" t="s">
        <v>233</v>
      </c>
      <c r="H17" s="34">
        <v>79000</v>
      </c>
      <c r="I17" s="34">
        <v>10560</v>
      </c>
      <c r="J17" s="35">
        <v>1.1</v>
      </c>
      <c r="K17" s="10">
        <f>H17/I17*J17</f>
        <v>8.22916666666667</v>
      </c>
    </row>
    <row r="18" spans="1:11">
      <c r="A18" s="6"/>
      <c r="B18" s="6"/>
      <c r="C18" s="6"/>
      <c r="D18" s="14"/>
      <c r="E18" s="14"/>
      <c r="F18" s="9"/>
      <c r="G18" s="18" t="s">
        <v>234</v>
      </c>
      <c r="H18" s="33">
        <v>390000</v>
      </c>
      <c r="I18" s="34">
        <v>10560</v>
      </c>
      <c r="J18" s="35">
        <v>1.1</v>
      </c>
      <c r="K18" s="10">
        <f>H18/I18*J18</f>
        <v>40.625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57.7083333333333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57.32716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57.32716</v>
      </c>
    </row>
    <row r="30" spans="1:11">
      <c r="A30" s="6" t="s">
        <v>222</v>
      </c>
      <c r="B30" s="6"/>
      <c r="C30" s="6"/>
      <c r="D30" s="6"/>
      <c r="E30" s="6"/>
      <c r="F30" s="9">
        <f>SUM(F9:F29)</f>
        <v>50</v>
      </c>
      <c r="G30" s="6" t="s">
        <v>244</v>
      </c>
      <c r="H30" s="6"/>
      <c r="I30" s="6"/>
      <c r="J30" s="6"/>
      <c r="K30" s="10">
        <f>F30+K11+K23+K29</f>
        <v>535.053493333333</v>
      </c>
    </row>
    <row r="31" spans="1:11">
      <c r="A31" s="115" t="s">
        <v>250</v>
      </c>
      <c r="B31" s="115"/>
      <c r="C31" s="115"/>
      <c r="D31" s="115"/>
      <c r="E31" s="115"/>
      <c r="F31" s="115"/>
      <c r="G31" s="115"/>
      <c r="H31" s="115"/>
      <c r="I31" s="115"/>
      <c r="J31" s="115"/>
      <c r="K31" s="116"/>
    </row>
    <row r="32" spans="1:11">
      <c r="A32" s="45" t="s">
        <v>245</v>
      </c>
      <c r="B32" s="45"/>
      <c r="C32" s="45"/>
      <c r="D32" s="45"/>
      <c r="I32" t="s">
        <v>246</v>
      </c>
    </row>
  </sheetData>
  <mergeCells count="43">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K31"/>
    <mergeCell ref="A32:D32"/>
  </mergeCells>
  <pageMargins left="0.75" right="0.5" top="0.51" bottom="0.74" header="0.38"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4" sqref="A4"/>
    </sheetView>
  </sheetViews>
  <sheetFormatPr defaultColWidth="10" defaultRowHeight="13.5"/>
  <cols>
    <col min="2" max="2" width="12.125" customWidth="1"/>
    <col min="5" max="5" width="16.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3.75" customHeight="1" spans="1:11">
      <c r="A3" s="6" t="s">
        <v>13</v>
      </c>
      <c r="B3" s="7" t="s">
        <v>84</v>
      </c>
      <c r="C3" s="7"/>
      <c r="D3" s="6" t="s">
        <v>12</v>
      </c>
      <c r="E3" s="8" t="s">
        <v>83</v>
      </c>
      <c r="F3" s="6" t="s">
        <v>17</v>
      </c>
      <c r="G3" s="6" t="s">
        <v>78</v>
      </c>
      <c r="H3" s="6" t="s">
        <v>16</v>
      </c>
      <c r="I3" s="9"/>
      <c r="J3" s="6" t="s">
        <v>202</v>
      </c>
      <c r="K3" s="10">
        <f>K30</f>
        <v>1734.52753939394</v>
      </c>
    </row>
    <row r="4" ht="37.5" customHeight="1" spans="1:11">
      <c r="A4" s="6" t="s">
        <v>15</v>
      </c>
      <c r="B4" s="11" t="s">
        <v>265</v>
      </c>
      <c r="C4" s="11"/>
      <c r="D4" s="11"/>
      <c r="E4" s="11"/>
      <c r="F4" s="11"/>
      <c r="G4" s="11"/>
      <c r="H4" s="11"/>
      <c r="I4" s="11"/>
      <c r="J4" s="6" t="s">
        <v>204</v>
      </c>
      <c r="K4" s="10">
        <v>2000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3</v>
      </c>
      <c r="I8" s="14">
        <v>2.5</v>
      </c>
      <c r="J8" s="15">
        <v>99.6</v>
      </c>
      <c r="K8" s="10">
        <f>H8*I8*J8</f>
        <v>747</v>
      </c>
    </row>
    <row r="9" spans="1:11">
      <c r="A9" s="77" t="s">
        <v>257</v>
      </c>
      <c r="B9" s="77"/>
      <c r="C9" s="18" t="s">
        <v>258</v>
      </c>
      <c r="D9" s="18">
        <v>19.8</v>
      </c>
      <c r="E9" s="18">
        <v>1</v>
      </c>
      <c r="F9" s="18">
        <v>19.8</v>
      </c>
      <c r="G9" s="14" t="s">
        <v>220</v>
      </c>
      <c r="H9" s="14">
        <v>2</v>
      </c>
      <c r="I9" s="14">
        <v>2.5</v>
      </c>
      <c r="J9" s="15">
        <v>68.59</v>
      </c>
      <c r="K9" s="10">
        <f>H9*I9*J9</f>
        <v>342.95</v>
      </c>
    </row>
    <row r="10" spans="1:11">
      <c r="A10" s="19" t="s">
        <v>259</v>
      </c>
      <c r="B10" s="19"/>
      <c r="C10" s="18" t="s">
        <v>260</v>
      </c>
      <c r="D10" s="18">
        <v>90.09</v>
      </c>
      <c r="E10" s="20">
        <v>3</v>
      </c>
      <c r="F10" s="21">
        <v>180.18</v>
      </c>
      <c r="G10" s="14" t="s">
        <v>221</v>
      </c>
      <c r="H10" s="14"/>
      <c r="I10" s="22"/>
      <c r="J10" s="117"/>
      <c r="K10" s="10"/>
    </row>
    <row r="11" spans="1:11">
      <c r="A11" s="19" t="s">
        <v>263</v>
      </c>
      <c r="B11" s="19"/>
      <c r="C11" s="18" t="s">
        <v>260</v>
      </c>
      <c r="D11" s="18">
        <v>19.01</v>
      </c>
      <c r="E11" s="18">
        <v>3</v>
      </c>
      <c r="F11" s="18">
        <v>38.02</v>
      </c>
      <c r="G11" s="6" t="s">
        <v>222</v>
      </c>
      <c r="H11" s="6"/>
      <c r="I11" s="6"/>
      <c r="J11" s="6"/>
      <c r="K11" s="10">
        <f>SUM(K8:K10)</f>
        <v>1089.95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2.5</v>
      </c>
      <c r="K16" s="10">
        <f>H16/I16*J16</f>
        <v>20.1231060606061</v>
      </c>
    </row>
    <row r="17" ht="24" spans="1:11">
      <c r="A17" s="19" t="s">
        <v>230</v>
      </c>
      <c r="B17" s="36"/>
      <c r="C17" s="37" t="s">
        <v>231</v>
      </c>
      <c r="D17" s="37">
        <v>19.79</v>
      </c>
      <c r="E17" s="38" t="s">
        <v>232</v>
      </c>
      <c r="F17" s="37">
        <v>39.58</v>
      </c>
      <c r="G17" s="39" t="s">
        <v>233</v>
      </c>
      <c r="H17" s="34">
        <v>79000</v>
      </c>
      <c r="I17" s="34">
        <v>10560</v>
      </c>
      <c r="J17" s="34">
        <v>2.5</v>
      </c>
      <c r="K17" s="10">
        <f>H17/I17*J17</f>
        <v>18.7026515151515</v>
      </c>
    </row>
    <row r="18" spans="1:11">
      <c r="A18" s="6"/>
      <c r="B18" s="6"/>
      <c r="C18" s="6"/>
      <c r="D18" s="14"/>
      <c r="E18" s="14"/>
      <c r="F18" s="9"/>
      <c r="G18" s="18" t="s">
        <v>234</v>
      </c>
      <c r="H18" s="33">
        <v>390000</v>
      </c>
      <c r="I18" s="34">
        <v>10560</v>
      </c>
      <c r="J18" s="34">
        <v>2.5</v>
      </c>
      <c r="K18" s="10">
        <f>H18/I18*J18</f>
        <v>92.3295454545455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131.155303030303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185.842236363636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185.842236363636</v>
      </c>
    </row>
    <row r="30" spans="1:11">
      <c r="A30" s="6" t="s">
        <v>222</v>
      </c>
      <c r="B30" s="6"/>
      <c r="C30" s="6"/>
      <c r="D30" s="6"/>
      <c r="E30" s="6"/>
      <c r="F30" s="9">
        <f>SUM(F9:F29)</f>
        <v>327.58</v>
      </c>
      <c r="G30" s="6" t="s">
        <v>244</v>
      </c>
      <c r="H30" s="6"/>
      <c r="I30" s="6"/>
      <c r="J30" s="6"/>
      <c r="K30" s="10">
        <f>F30+K11+K23+K29</f>
        <v>1734.52753939394</v>
      </c>
    </row>
    <row r="31" spans="1:11">
      <c r="A31" s="115" t="s">
        <v>250</v>
      </c>
      <c r="B31" s="115"/>
      <c r="C31" s="115"/>
      <c r="D31" s="115"/>
      <c r="E31" s="115"/>
      <c r="F31" s="115"/>
      <c r="G31" s="115"/>
      <c r="H31" s="115"/>
      <c r="I31" s="115"/>
      <c r="J31" s="115"/>
      <c r="K31" s="116"/>
    </row>
    <row r="32" spans="1:11">
      <c r="A32" s="45" t="s">
        <v>245</v>
      </c>
      <c r="B32" s="45"/>
      <c r="C32" s="45"/>
      <c r="D32" s="45"/>
      <c r="I32" t="s">
        <v>246</v>
      </c>
    </row>
  </sheetData>
  <mergeCells count="43">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K31"/>
    <mergeCell ref="A32:D32"/>
  </mergeCells>
  <pageMargins left="0.27" right="0.53" top="0.33" bottom="0.73" header="0.24"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E41" sqref="E41"/>
    </sheetView>
  </sheetViews>
  <sheetFormatPr defaultColWidth="10" defaultRowHeight="13.5"/>
  <cols>
    <col min="2" max="2" width="12.125" customWidth="1"/>
    <col min="5" max="5" width="15.87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0.95" customHeight="1" spans="1:11">
      <c r="A3" s="6" t="s">
        <v>13</v>
      </c>
      <c r="B3" s="7" t="s">
        <v>269</v>
      </c>
      <c r="C3" s="7"/>
      <c r="D3" s="6" t="s">
        <v>12</v>
      </c>
      <c r="E3" s="8" t="s">
        <v>86</v>
      </c>
      <c r="F3" s="6" t="s">
        <v>17</v>
      </c>
      <c r="G3" s="6" t="s">
        <v>78</v>
      </c>
      <c r="H3" s="6" t="s">
        <v>16</v>
      </c>
      <c r="I3" s="9"/>
      <c r="J3" s="6" t="s">
        <v>202</v>
      </c>
      <c r="K3" s="10">
        <f>K30</f>
        <v>594.590351515151</v>
      </c>
    </row>
    <row r="4" ht="21" customHeight="1" spans="1:11">
      <c r="A4" s="6" t="s">
        <v>15</v>
      </c>
      <c r="B4" s="11"/>
      <c r="C4" s="11"/>
      <c r="D4" s="11"/>
      <c r="E4" s="11"/>
      <c r="F4" s="11"/>
      <c r="G4" s="11"/>
      <c r="H4" s="11"/>
      <c r="I4" s="11"/>
      <c r="J4" s="6" t="s">
        <v>204</v>
      </c>
      <c r="K4" s="10">
        <v>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1</v>
      </c>
      <c r="I8" s="14">
        <v>2</v>
      </c>
      <c r="J8" s="46">
        <v>99.6</v>
      </c>
      <c r="K8" s="10">
        <f>H8*I8*J8</f>
        <v>199.2</v>
      </c>
    </row>
    <row r="9" ht="14.25" spans="1:11">
      <c r="A9" s="39"/>
      <c r="B9" s="39"/>
      <c r="C9" s="18"/>
      <c r="D9" s="18"/>
      <c r="E9" s="18"/>
      <c r="F9" s="18"/>
      <c r="G9" s="14" t="s">
        <v>220</v>
      </c>
      <c r="H9" s="14">
        <v>1</v>
      </c>
      <c r="I9" s="14">
        <v>2</v>
      </c>
      <c r="J9" s="46">
        <v>68.59</v>
      </c>
      <c r="K9" s="10">
        <f>H9*I9*J9</f>
        <v>137.18</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336.38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v>
      </c>
      <c r="K16" s="10">
        <f>H16/I16*J16</f>
        <v>16.0984848484848</v>
      </c>
    </row>
    <row r="17" ht="24" spans="1:11">
      <c r="A17" s="19" t="s">
        <v>230</v>
      </c>
      <c r="B17" s="36"/>
      <c r="C17" s="37" t="s">
        <v>231</v>
      </c>
      <c r="D17" s="37">
        <v>19.79</v>
      </c>
      <c r="E17" s="38" t="s">
        <v>232</v>
      </c>
      <c r="F17" s="37">
        <v>39.58</v>
      </c>
      <c r="G17" s="39" t="s">
        <v>233</v>
      </c>
      <c r="H17" s="34">
        <v>79000</v>
      </c>
      <c r="I17" s="34">
        <v>10560</v>
      </c>
      <c r="J17" s="34">
        <v>2</v>
      </c>
      <c r="K17" s="10">
        <f>H17/I17*J17</f>
        <v>14.9621212121212</v>
      </c>
    </row>
    <row r="18" spans="1:11">
      <c r="A18" s="6"/>
      <c r="B18" s="6"/>
      <c r="C18" s="6"/>
      <c r="D18" s="14"/>
      <c r="E18" s="14"/>
      <c r="F18" s="9"/>
      <c r="G18" s="18" t="s">
        <v>234</v>
      </c>
      <c r="H18" s="33">
        <v>390000</v>
      </c>
      <c r="I18" s="34">
        <v>10560</v>
      </c>
      <c r="J18" s="34">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63.7061090909091</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63.7061090909091</v>
      </c>
    </row>
    <row r="30" spans="1:11">
      <c r="A30" s="6" t="s">
        <v>222</v>
      </c>
      <c r="B30" s="6"/>
      <c r="C30" s="6"/>
      <c r="D30" s="6"/>
      <c r="E30" s="6"/>
      <c r="F30" s="9">
        <f>SUM(F9:F29)</f>
        <v>89.58</v>
      </c>
      <c r="G30" s="6" t="s">
        <v>244</v>
      </c>
      <c r="H30" s="6"/>
      <c r="I30" s="6"/>
      <c r="J30" s="6"/>
      <c r="K30" s="10">
        <f>F30+K11+K23+K29</f>
        <v>594.590351515151</v>
      </c>
    </row>
    <row r="31" spans="1:11">
      <c r="A31" s="115" t="s">
        <v>250</v>
      </c>
      <c r="B31" s="115"/>
      <c r="C31" s="115"/>
      <c r="D31" s="115"/>
      <c r="E31" s="115"/>
      <c r="F31" s="115"/>
      <c r="G31" s="115"/>
      <c r="H31" s="115"/>
      <c r="I31" s="115"/>
      <c r="J31" s="115"/>
      <c r="K31" s="116"/>
    </row>
    <row r="32" spans="1:11">
      <c r="A32" s="45" t="s">
        <v>245</v>
      </c>
      <c r="B32" s="45"/>
      <c r="C32" s="45"/>
      <c r="D32" s="45"/>
      <c r="I32" t="s">
        <v>246</v>
      </c>
    </row>
  </sheetData>
  <mergeCells count="43">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K31"/>
    <mergeCell ref="A32:D32"/>
  </mergeCells>
  <pageMargins left="0.48" right="0.28" top="0.37" bottom="0.74" header="0.29"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7.5" customWidth="1"/>
    <col min="5" max="5" width="15.875" customWidth="1"/>
    <col min="9" max="9" width="16.875" customWidth="1"/>
    <col min="10" max="10" width="14" customWidth="1"/>
    <col min="11" max="11" width="12.12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6" customHeight="1" spans="1:11">
      <c r="A3" s="6" t="s">
        <v>13</v>
      </c>
      <c r="B3" s="7" t="s">
        <v>270</v>
      </c>
      <c r="C3" s="7"/>
      <c r="D3" s="6" t="s">
        <v>12</v>
      </c>
      <c r="E3" s="8" t="s">
        <v>88</v>
      </c>
      <c r="F3" s="6" t="s">
        <v>17</v>
      </c>
      <c r="G3" s="6" t="s">
        <v>78</v>
      </c>
      <c r="H3" s="6" t="s">
        <v>16</v>
      </c>
      <c r="I3" s="9"/>
      <c r="J3" s="6" t="s">
        <v>202</v>
      </c>
      <c r="K3" s="10">
        <f>K30</f>
        <v>594.590351515151</v>
      </c>
    </row>
    <row r="4" ht="27.75" customHeight="1" spans="1:11">
      <c r="A4" s="6" t="s">
        <v>15</v>
      </c>
      <c r="B4" s="11"/>
      <c r="C4" s="11"/>
      <c r="D4" s="11"/>
      <c r="E4" s="11"/>
      <c r="F4" s="11"/>
      <c r="G4" s="11"/>
      <c r="H4" s="11"/>
      <c r="I4" s="11"/>
      <c r="J4" s="6" t="s">
        <v>204</v>
      </c>
      <c r="K4" s="10">
        <v>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1</v>
      </c>
      <c r="I8" s="14">
        <v>2</v>
      </c>
      <c r="J8" s="46">
        <v>99.6</v>
      </c>
      <c r="K8" s="10">
        <f>H8*I8*J8</f>
        <v>199.2</v>
      </c>
    </row>
    <row r="9" ht="14.25" spans="1:11">
      <c r="A9" s="39"/>
      <c r="B9" s="39"/>
      <c r="C9" s="18"/>
      <c r="D9" s="18"/>
      <c r="E9" s="18"/>
      <c r="F9" s="18"/>
      <c r="G9" s="14" t="s">
        <v>220</v>
      </c>
      <c r="H9" s="14">
        <v>1</v>
      </c>
      <c r="I9" s="14">
        <v>2</v>
      </c>
      <c r="J9" s="46">
        <v>68.59</v>
      </c>
      <c r="K9" s="10">
        <f>H9*I9*J9</f>
        <v>137.18</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336.38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v>
      </c>
      <c r="K16" s="10">
        <f>H16/I16*J16</f>
        <v>16.0984848484848</v>
      </c>
    </row>
    <row r="17" ht="24" spans="1:11">
      <c r="A17" s="19" t="s">
        <v>230</v>
      </c>
      <c r="B17" s="36"/>
      <c r="C17" s="37" t="s">
        <v>231</v>
      </c>
      <c r="D17" s="37">
        <v>19.79</v>
      </c>
      <c r="E17" s="38" t="s">
        <v>232</v>
      </c>
      <c r="F17" s="37">
        <v>39.58</v>
      </c>
      <c r="G17" s="39" t="s">
        <v>233</v>
      </c>
      <c r="H17" s="34">
        <v>79000</v>
      </c>
      <c r="I17" s="34">
        <v>10560</v>
      </c>
      <c r="J17" s="34">
        <v>2</v>
      </c>
      <c r="K17" s="10">
        <f>H17/I17*J17</f>
        <v>14.9621212121212</v>
      </c>
    </row>
    <row r="18" spans="1:11">
      <c r="A18" s="6"/>
      <c r="B18" s="6"/>
      <c r="C18" s="6"/>
      <c r="D18" s="14"/>
      <c r="E18" s="14"/>
      <c r="F18" s="9"/>
      <c r="G18" s="18" t="s">
        <v>234</v>
      </c>
      <c r="H18" s="33">
        <v>390000</v>
      </c>
      <c r="I18" s="34">
        <v>10560</v>
      </c>
      <c r="J18" s="34">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63.7061090909091</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63.7061090909091</v>
      </c>
    </row>
    <row r="30" spans="1:11">
      <c r="A30" s="6" t="s">
        <v>222</v>
      </c>
      <c r="B30" s="6"/>
      <c r="C30" s="6"/>
      <c r="D30" s="6"/>
      <c r="E30" s="6"/>
      <c r="F30" s="9">
        <f>SUM(F9:F29)</f>
        <v>89.58</v>
      </c>
      <c r="G30" s="6" t="s">
        <v>244</v>
      </c>
      <c r="H30" s="6"/>
      <c r="I30" s="6"/>
      <c r="J30" s="6"/>
      <c r="K30" s="10">
        <f>F30+K11+K23+K29</f>
        <v>594.590351515151</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35" top="0.45" bottom="0.59" header="0.26"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tabSelected="1" topLeftCell="A38" workbookViewId="0">
      <selection activeCell="P42" sqref="P42"/>
    </sheetView>
  </sheetViews>
  <sheetFormatPr defaultColWidth="9" defaultRowHeight="13.5"/>
  <cols>
    <col min="1" max="1" width="4.875" style="148" customWidth="1"/>
    <col min="2" max="2" width="17.875" style="150" customWidth="1"/>
    <col min="3" max="3" width="16.125" style="151" customWidth="1"/>
    <col min="4" max="4" width="20.625" style="151" customWidth="1"/>
    <col min="5" max="5" width="27.375" style="151" customWidth="1"/>
    <col min="6" max="6" width="8.25" style="151" customWidth="1"/>
    <col min="7" max="7" width="9.625" style="148" customWidth="1"/>
    <col min="8" max="8" width="20.25" style="152" customWidth="1"/>
    <col min="9" max="9" width="9.5" style="152" customWidth="1"/>
    <col min="10" max="10" width="9.375" style="153" customWidth="1"/>
    <col min="11" max="11" width="10.5" style="154" customWidth="1"/>
    <col min="12" max="12" width="10.875" style="152" customWidth="1"/>
    <col min="13" max="16384" width="9" style="151"/>
  </cols>
  <sheetData>
    <row r="1" ht="33" customHeight="1" spans="1:13">
      <c r="A1" s="155" t="s">
        <v>10</v>
      </c>
      <c r="B1" s="156"/>
      <c r="C1" s="155"/>
      <c r="D1" s="155"/>
      <c r="E1" s="155"/>
      <c r="F1" s="155"/>
      <c r="G1" s="155"/>
      <c r="H1" s="155"/>
      <c r="I1" s="155"/>
      <c r="J1" s="155"/>
      <c r="K1" s="155"/>
      <c r="L1" s="155"/>
      <c r="M1" s="155"/>
    </row>
    <row r="2" s="148" customFormat="1" ht="28.5" customHeight="1" spans="1:13">
      <c r="A2" s="157" t="s">
        <v>11</v>
      </c>
      <c r="B2" s="158" t="s">
        <v>12</v>
      </c>
      <c r="C2" s="157" t="s">
        <v>13</v>
      </c>
      <c r="D2" s="157" t="s">
        <v>14</v>
      </c>
      <c r="E2" s="157" t="s">
        <v>15</v>
      </c>
      <c r="F2" s="157" t="s">
        <v>16</v>
      </c>
      <c r="G2" s="157" t="s">
        <v>17</v>
      </c>
      <c r="H2" s="159" t="s">
        <v>18</v>
      </c>
      <c r="I2" s="159" t="s">
        <v>19</v>
      </c>
      <c r="J2" s="159" t="s">
        <v>20</v>
      </c>
      <c r="K2" s="160" t="s">
        <v>21</v>
      </c>
      <c r="L2" s="159" t="s">
        <v>22</v>
      </c>
      <c r="M2" s="157" t="s">
        <v>23</v>
      </c>
    </row>
    <row r="3" ht="36" spans="1:13">
      <c r="A3" s="161">
        <v>1</v>
      </c>
      <c r="B3" s="162" t="s">
        <v>24</v>
      </c>
      <c r="C3" s="163" t="s">
        <v>25</v>
      </c>
      <c r="D3" s="163" t="s">
        <v>26</v>
      </c>
      <c r="E3" s="163" t="s">
        <v>27</v>
      </c>
      <c r="F3" s="161"/>
      <c r="G3" s="161" t="s">
        <v>28</v>
      </c>
      <c r="H3" s="164"/>
      <c r="I3" s="165">
        <v>1467.97</v>
      </c>
      <c r="J3" s="166">
        <v>1500</v>
      </c>
      <c r="K3" s="167">
        <v>20</v>
      </c>
      <c r="L3" s="166">
        <v>30000</v>
      </c>
      <c r="M3" s="163" t="s">
        <v>29</v>
      </c>
    </row>
    <row r="4" ht="36" spans="1:13">
      <c r="A4" s="161">
        <v>2</v>
      </c>
      <c r="B4" s="162" t="s">
        <v>30</v>
      </c>
      <c r="C4" s="163" t="s">
        <v>31</v>
      </c>
      <c r="D4" s="163" t="s">
        <v>32</v>
      </c>
      <c r="E4" s="163" t="s">
        <v>27</v>
      </c>
      <c r="F4" s="168"/>
      <c r="G4" s="161" t="s">
        <v>28</v>
      </c>
      <c r="H4" s="164"/>
      <c r="I4" s="166">
        <v>971.34</v>
      </c>
      <c r="J4" s="166">
        <v>1000</v>
      </c>
      <c r="K4" s="167">
        <v>20</v>
      </c>
      <c r="L4" s="166">
        <v>20000</v>
      </c>
      <c r="M4" s="163" t="s">
        <v>29</v>
      </c>
    </row>
    <row r="5" ht="75" customHeight="1" spans="1:13">
      <c r="A5" s="161">
        <v>3</v>
      </c>
      <c r="B5" s="169" t="s">
        <v>33</v>
      </c>
      <c r="C5" s="168" t="s">
        <v>34</v>
      </c>
      <c r="D5" s="168" t="s">
        <v>35</v>
      </c>
      <c r="E5" s="168" t="s">
        <v>27</v>
      </c>
      <c r="F5" s="168"/>
      <c r="G5" s="161" t="s">
        <v>36</v>
      </c>
      <c r="H5" s="164" t="s">
        <v>37</v>
      </c>
      <c r="I5" s="166">
        <v>910.25</v>
      </c>
      <c r="J5" s="166">
        <v>1000</v>
      </c>
      <c r="K5" s="167">
        <v>40</v>
      </c>
      <c r="L5" s="166">
        <v>40000</v>
      </c>
      <c r="M5" s="163" t="s">
        <v>29</v>
      </c>
    </row>
    <row r="6" ht="24" spans="1:13">
      <c r="A6" s="161">
        <v>4</v>
      </c>
      <c r="B6" s="169" t="s">
        <v>38</v>
      </c>
      <c r="C6" s="168" t="s">
        <v>39</v>
      </c>
      <c r="D6" s="168"/>
      <c r="E6" s="168"/>
      <c r="F6" s="168"/>
      <c r="G6" s="161" t="s">
        <v>36</v>
      </c>
      <c r="H6" s="164" t="s">
        <v>40</v>
      </c>
      <c r="I6" s="166">
        <v>756.61</v>
      </c>
      <c r="J6" s="166">
        <v>800</v>
      </c>
      <c r="K6" s="167">
        <v>20</v>
      </c>
      <c r="L6" s="166">
        <v>16000</v>
      </c>
      <c r="M6" s="163" t="s">
        <v>29</v>
      </c>
    </row>
    <row r="7" ht="36" spans="1:13">
      <c r="A7" s="161">
        <v>5</v>
      </c>
      <c r="B7" s="169" t="s">
        <v>41</v>
      </c>
      <c r="C7" s="168" t="s">
        <v>42</v>
      </c>
      <c r="D7" s="168" t="s">
        <v>43</v>
      </c>
      <c r="E7" s="168" t="s">
        <v>44</v>
      </c>
      <c r="F7" s="168"/>
      <c r="G7" s="161" t="s">
        <v>45</v>
      </c>
      <c r="H7" s="164" t="s">
        <v>46</v>
      </c>
      <c r="I7" s="166">
        <v>94.23</v>
      </c>
      <c r="J7" s="166">
        <v>100</v>
      </c>
      <c r="K7" s="167">
        <v>20</v>
      </c>
      <c r="L7" s="166">
        <v>2000</v>
      </c>
      <c r="M7" s="163" t="s">
        <v>29</v>
      </c>
    </row>
    <row r="8" ht="36" spans="1:13">
      <c r="A8" s="161">
        <v>6</v>
      </c>
      <c r="B8" s="169" t="s">
        <v>47</v>
      </c>
      <c r="C8" s="163" t="s">
        <v>48</v>
      </c>
      <c r="D8" s="168" t="s">
        <v>49</v>
      </c>
      <c r="E8" s="168" t="s">
        <v>44</v>
      </c>
      <c r="F8" s="168"/>
      <c r="G8" s="161" t="s">
        <v>45</v>
      </c>
      <c r="H8" s="164" t="s">
        <v>46</v>
      </c>
      <c r="I8" s="166">
        <v>178.33</v>
      </c>
      <c r="J8" s="166">
        <v>200</v>
      </c>
      <c r="K8" s="167">
        <v>20</v>
      </c>
      <c r="L8" s="166">
        <v>4000</v>
      </c>
      <c r="M8" s="163" t="s">
        <v>29</v>
      </c>
    </row>
    <row r="9" ht="36" spans="1:13">
      <c r="A9" s="161">
        <v>7</v>
      </c>
      <c r="B9" s="169" t="s">
        <v>50</v>
      </c>
      <c r="C9" s="168" t="s">
        <v>51</v>
      </c>
      <c r="D9" s="168" t="s">
        <v>52</v>
      </c>
      <c r="E9" s="168" t="s">
        <v>53</v>
      </c>
      <c r="F9" s="168"/>
      <c r="G9" s="161" t="s">
        <v>45</v>
      </c>
      <c r="H9" s="164"/>
      <c r="I9" s="166">
        <v>178.33</v>
      </c>
      <c r="J9" s="166">
        <v>200</v>
      </c>
      <c r="K9" s="167">
        <v>20</v>
      </c>
      <c r="L9" s="166">
        <v>4000</v>
      </c>
      <c r="M9" s="163" t="s">
        <v>29</v>
      </c>
    </row>
    <row r="10" ht="36" spans="1:13">
      <c r="A10" s="161">
        <v>8</v>
      </c>
      <c r="B10" s="169" t="s">
        <v>54</v>
      </c>
      <c r="C10" s="168" t="s">
        <v>55</v>
      </c>
      <c r="D10" s="168" t="s">
        <v>56</v>
      </c>
      <c r="E10" s="168" t="s">
        <v>57</v>
      </c>
      <c r="F10" s="168"/>
      <c r="G10" s="161" t="s">
        <v>45</v>
      </c>
      <c r="H10" s="164"/>
      <c r="I10" s="166">
        <v>178.33</v>
      </c>
      <c r="J10" s="165">
        <v>200</v>
      </c>
      <c r="K10" s="167">
        <v>20</v>
      </c>
      <c r="L10" s="166">
        <v>4000</v>
      </c>
      <c r="M10" s="163" t="s">
        <v>29</v>
      </c>
    </row>
    <row r="11" ht="36" spans="1:13">
      <c r="A11" s="161">
        <v>9</v>
      </c>
      <c r="B11" s="18" t="s">
        <v>58</v>
      </c>
      <c r="C11" s="168" t="s">
        <v>59</v>
      </c>
      <c r="D11" s="168" t="s">
        <v>60</v>
      </c>
      <c r="E11" s="168" t="s">
        <v>61</v>
      </c>
      <c r="F11" s="168"/>
      <c r="G11" s="161" t="s">
        <v>62</v>
      </c>
      <c r="H11" s="164" t="s">
        <v>63</v>
      </c>
      <c r="I11" s="170">
        <v>1041.67</v>
      </c>
      <c r="J11" s="165">
        <v>1100</v>
      </c>
      <c r="K11" s="167">
        <v>10</v>
      </c>
      <c r="L11" s="166">
        <v>11000</v>
      </c>
      <c r="M11" s="163" t="s">
        <v>29</v>
      </c>
    </row>
    <row r="12" ht="61.5" customHeight="1" spans="1:13">
      <c r="A12" s="161">
        <v>10</v>
      </c>
      <c r="B12" s="171" t="s">
        <v>64</v>
      </c>
      <c r="C12" s="172" t="s">
        <v>65</v>
      </c>
      <c r="D12" s="168" t="s">
        <v>66</v>
      </c>
      <c r="E12" s="168" t="s">
        <v>67</v>
      </c>
      <c r="F12" s="168"/>
      <c r="G12" s="161" t="s">
        <v>62</v>
      </c>
      <c r="H12" s="164" t="s">
        <v>68</v>
      </c>
      <c r="I12" s="166">
        <v>1084.25</v>
      </c>
      <c r="J12" s="165">
        <v>1200</v>
      </c>
      <c r="K12" s="167">
        <v>5</v>
      </c>
      <c r="L12" s="166">
        <v>6000</v>
      </c>
      <c r="M12" s="163" t="s">
        <v>29</v>
      </c>
    </row>
    <row r="13" s="149" customFormat="1" ht="48" spans="1:13">
      <c r="A13" s="39">
        <v>11</v>
      </c>
      <c r="B13" s="18" t="s">
        <v>69</v>
      </c>
      <c r="C13" s="173" t="s">
        <v>70</v>
      </c>
      <c r="D13" s="173" t="s">
        <v>71</v>
      </c>
      <c r="E13" s="173" t="s">
        <v>72</v>
      </c>
      <c r="F13" s="173"/>
      <c r="G13" s="39" t="s">
        <v>36</v>
      </c>
      <c r="H13" s="174" t="s">
        <v>73</v>
      </c>
      <c r="I13" s="175">
        <v>971.34</v>
      </c>
      <c r="J13" s="175">
        <v>1000</v>
      </c>
      <c r="K13" s="176">
        <v>5</v>
      </c>
      <c r="L13" s="177">
        <v>5000</v>
      </c>
      <c r="M13" s="178" t="s">
        <v>29</v>
      </c>
    </row>
    <row r="14" ht="48" spans="1:13">
      <c r="A14" s="161">
        <v>12</v>
      </c>
      <c r="B14" s="169" t="s">
        <v>74</v>
      </c>
      <c r="C14" s="168" t="s">
        <v>75</v>
      </c>
      <c r="D14" s="168" t="s">
        <v>76</v>
      </c>
      <c r="E14" s="168" t="s">
        <v>77</v>
      </c>
      <c r="F14" s="168"/>
      <c r="G14" s="161" t="s">
        <v>78</v>
      </c>
      <c r="H14" s="164"/>
      <c r="I14" s="166">
        <v>1949.3</v>
      </c>
      <c r="J14" s="165">
        <v>2000</v>
      </c>
      <c r="K14" s="167">
        <v>15</v>
      </c>
      <c r="L14" s="166">
        <v>30000</v>
      </c>
      <c r="M14" s="163" t="s">
        <v>29</v>
      </c>
    </row>
    <row r="15" ht="51" customHeight="1" spans="1:13">
      <c r="A15" s="161">
        <v>13</v>
      </c>
      <c r="B15" s="169" t="s">
        <v>79</v>
      </c>
      <c r="C15" s="168" t="s">
        <v>80</v>
      </c>
      <c r="D15" s="168"/>
      <c r="E15" s="168"/>
      <c r="F15" s="168"/>
      <c r="G15" s="161" t="s">
        <v>78</v>
      </c>
      <c r="H15" s="164"/>
      <c r="I15" s="165">
        <v>597.32</v>
      </c>
      <c r="J15" s="165">
        <v>600</v>
      </c>
      <c r="K15" s="167">
        <v>10</v>
      </c>
      <c r="L15" s="166">
        <v>6000</v>
      </c>
      <c r="M15" s="163" t="s">
        <v>29</v>
      </c>
    </row>
    <row r="16" ht="24" spans="1:13">
      <c r="A16" s="161">
        <v>14</v>
      </c>
      <c r="B16" s="169" t="s">
        <v>81</v>
      </c>
      <c r="C16" s="168" t="s">
        <v>82</v>
      </c>
      <c r="D16" s="168"/>
      <c r="E16" s="168"/>
      <c r="F16" s="168"/>
      <c r="G16" s="161" t="s">
        <v>78</v>
      </c>
      <c r="H16" s="164"/>
      <c r="I16" s="166">
        <v>535.05</v>
      </c>
      <c r="J16" s="165">
        <v>600</v>
      </c>
      <c r="K16" s="167">
        <v>10</v>
      </c>
      <c r="L16" s="166">
        <v>6000</v>
      </c>
      <c r="M16" s="163" t="s">
        <v>29</v>
      </c>
    </row>
    <row r="17" ht="48" spans="1:13">
      <c r="A17" s="161">
        <v>15</v>
      </c>
      <c r="B17" s="179" t="s">
        <v>83</v>
      </c>
      <c r="C17" s="180" t="s">
        <v>84</v>
      </c>
      <c r="D17" s="172" t="s">
        <v>85</v>
      </c>
      <c r="E17" s="172" t="s">
        <v>77</v>
      </c>
      <c r="F17" s="180"/>
      <c r="G17" s="161" t="s">
        <v>78</v>
      </c>
      <c r="H17" s="181"/>
      <c r="I17" s="182">
        <v>1734.53</v>
      </c>
      <c r="J17" s="183">
        <v>2000</v>
      </c>
      <c r="K17" s="184">
        <v>12</v>
      </c>
      <c r="L17" s="182">
        <v>24000</v>
      </c>
      <c r="M17" s="163" t="s">
        <v>29</v>
      </c>
    </row>
    <row r="18" ht="24" spans="1:13">
      <c r="A18" s="161">
        <v>16</v>
      </c>
      <c r="B18" s="179" t="s">
        <v>86</v>
      </c>
      <c r="C18" s="172" t="s">
        <v>87</v>
      </c>
      <c r="D18" s="172"/>
      <c r="E18" s="172"/>
      <c r="F18" s="180"/>
      <c r="G18" s="161" t="s">
        <v>78</v>
      </c>
      <c r="H18" s="182"/>
      <c r="I18" s="182">
        <v>594.59</v>
      </c>
      <c r="J18" s="183">
        <v>600</v>
      </c>
      <c r="K18" s="184">
        <v>5</v>
      </c>
      <c r="L18" s="182">
        <v>3000</v>
      </c>
      <c r="M18" s="163" t="s">
        <v>29</v>
      </c>
    </row>
    <row r="19" ht="36" spans="1:13">
      <c r="A19" s="161">
        <v>17</v>
      </c>
      <c r="B19" s="179" t="s">
        <v>88</v>
      </c>
      <c r="C19" s="172" t="s">
        <v>89</v>
      </c>
      <c r="D19" s="172"/>
      <c r="E19" s="172"/>
      <c r="F19" s="180"/>
      <c r="G19" s="169" t="s">
        <v>78</v>
      </c>
      <c r="H19" s="182"/>
      <c r="I19" s="185">
        <v>594.59</v>
      </c>
      <c r="J19" s="183">
        <v>600</v>
      </c>
      <c r="K19" s="184">
        <v>5</v>
      </c>
      <c r="L19" s="182">
        <v>3000</v>
      </c>
      <c r="M19" s="163" t="s">
        <v>29</v>
      </c>
    </row>
    <row r="20" ht="24" spans="1:13">
      <c r="A20" s="161">
        <v>18</v>
      </c>
      <c r="B20" s="179" t="s">
        <v>90</v>
      </c>
      <c r="C20" s="172" t="s">
        <v>91</v>
      </c>
      <c r="D20" s="172"/>
      <c r="E20" s="172"/>
      <c r="F20" s="180"/>
      <c r="G20" s="169" t="s">
        <v>78</v>
      </c>
      <c r="H20" s="182"/>
      <c r="I20" s="182">
        <v>594.59</v>
      </c>
      <c r="J20" s="183">
        <v>600</v>
      </c>
      <c r="K20" s="184">
        <v>5</v>
      </c>
      <c r="L20" s="182">
        <v>3000</v>
      </c>
      <c r="M20" s="163" t="s">
        <v>29</v>
      </c>
    </row>
    <row r="21" ht="36" spans="1:13">
      <c r="A21" s="161">
        <v>19</v>
      </c>
      <c r="B21" s="179" t="s">
        <v>92</v>
      </c>
      <c r="C21" s="180" t="s">
        <v>93</v>
      </c>
      <c r="D21" s="172" t="s">
        <v>94</v>
      </c>
      <c r="E21" s="172" t="s">
        <v>95</v>
      </c>
      <c r="F21" s="180"/>
      <c r="G21" s="169" t="s">
        <v>78</v>
      </c>
      <c r="H21" s="182"/>
      <c r="I21" s="182">
        <v>1891.15</v>
      </c>
      <c r="J21" s="183">
        <v>2000</v>
      </c>
      <c r="K21" s="184">
        <v>30</v>
      </c>
      <c r="L21" s="182">
        <v>60000</v>
      </c>
      <c r="M21" s="163" t="s">
        <v>29</v>
      </c>
    </row>
    <row r="22" s="149" customFormat="1" ht="36" spans="1:13">
      <c r="A22" s="39">
        <v>20</v>
      </c>
      <c r="B22" s="49" t="s">
        <v>96</v>
      </c>
      <c r="C22" s="186" t="s">
        <v>97</v>
      </c>
      <c r="D22" s="186"/>
      <c r="E22" s="186"/>
      <c r="F22" s="187"/>
      <c r="G22" s="18" t="s">
        <v>78</v>
      </c>
      <c r="H22" s="188"/>
      <c r="I22" s="188">
        <v>594.02</v>
      </c>
      <c r="J22" s="189">
        <v>600</v>
      </c>
      <c r="K22" s="35">
        <v>10</v>
      </c>
      <c r="L22" s="188">
        <v>6000</v>
      </c>
      <c r="M22" s="178" t="s">
        <v>29</v>
      </c>
    </row>
    <row r="23" s="149" customFormat="1" ht="24" spans="1:13">
      <c r="A23" s="39">
        <v>21</v>
      </c>
      <c r="B23" s="49" t="s">
        <v>98</v>
      </c>
      <c r="C23" s="186" t="s">
        <v>99</v>
      </c>
      <c r="D23" s="187"/>
      <c r="E23" s="187"/>
      <c r="F23" s="187"/>
      <c r="G23" s="18" t="s">
        <v>78</v>
      </c>
      <c r="H23" s="188"/>
      <c r="I23" s="188">
        <v>537.05</v>
      </c>
      <c r="J23" s="175">
        <v>600</v>
      </c>
      <c r="K23" s="35">
        <v>10</v>
      </c>
      <c r="L23" s="188">
        <v>6000</v>
      </c>
      <c r="M23" s="178" t="s">
        <v>29</v>
      </c>
    </row>
    <row r="24" ht="57.75" customHeight="1" spans="1:13">
      <c r="A24" s="161">
        <v>22</v>
      </c>
      <c r="B24" s="179" t="s">
        <v>100</v>
      </c>
      <c r="C24" s="172" t="s">
        <v>101</v>
      </c>
      <c r="D24" s="172" t="s">
        <v>102</v>
      </c>
      <c r="E24" s="172" t="s">
        <v>103</v>
      </c>
      <c r="F24" s="180"/>
      <c r="G24" s="169" t="s">
        <v>78</v>
      </c>
      <c r="H24" s="182"/>
      <c r="I24" s="182">
        <v>1455.65</v>
      </c>
      <c r="J24" s="165">
        <v>1500</v>
      </c>
      <c r="K24" s="184">
        <v>5</v>
      </c>
      <c r="L24" s="182">
        <v>7500</v>
      </c>
      <c r="M24" s="163" t="s">
        <v>29</v>
      </c>
    </row>
    <row r="25" ht="58.5" customHeight="1" spans="1:13">
      <c r="A25" s="161">
        <v>23</v>
      </c>
      <c r="B25" s="179" t="s">
        <v>104</v>
      </c>
      <c r="C25" s="172" t="s">
        <v>105</v>
      </c>
      <c r="D25" s="172" t="s">
        <v>106</v>
      </c>
      <c r="E25" s="172" t="s">
        <v>107</v>
      </c>
      <c r="F25" s="180"/>
      <c r="G25" s="169" t="s">
        <v>78</v>
      </c>
      <c r="H25" s="182"/>
      <c r="I25" s="182">
        <v>752.98</v>
      </c>
      <c r="J25" s="183">
        <v>800</v>
      </c>
      <c r="K25" s="184">
        <v>20</v>
      </c>
      <c r="L25" s="182">
        <v>16000</v>
      </c>
      <c r="M25" s="163" t="s">
        <v>29</v>
      </c>
    </row>
    <row r="26" ht="75" customHeight="1" spans="1:13">
      <c r="A26" s="161">
        <v>24</v>
      </c>
      <c r="B26" s="179" t="s">
        <v>108</v>
      </c>
      <c r="C26" s="172" t="s">
        <v>109</v>
      </c>
      <c r="D26" s="172" t="s">
        <v>110</v>
      </c>
      <c r="E26" s="163" t="s">
        <v>111</v>
      </c>
      <c r="F26" s="180"/>
      <c r="G26" s="169" t="s">
        <v>36</v>
      </c>
      <c r="H26" s="177" t="s">
        <v>112</v>
      </c>
      <c r="I26" s="165">
        <v>1325</v>
      </c>
      <c r="J26" s="183">
        <v>1400</v>
      </c>
      <c r="K26" s="184">
        <v>5</v>
      </c>
      <c r="L26" s="182">
        <v>7000</v>
      </c>
      <c r="M26" s="163" t="s">
        <v>29</v>
      </c>
    </row>
    <row r="27" ht="36" spans="1:13">
      <c r="A27" s="161">
        <v>25</v>
      </c>
      <c r="B27" s="179" t="s">
        <v>113</v>
      </c>
      <c r="C27" s="172" t="s">
        <v>114</v>
      </c>
      <c r="D27" s="172"/>
      <c r="E27" s="172"/>
      <c r="F27" s="180"/>
      <c r="G27" s="169" t="s">
        <v>36</v>
      </c>
      <c r="H27" s="182"/>
      <c r="I27" s="182">
        <v>340.26</v>
      </c>
      <c r="J27" s="183">
        <v>420</v>
      </c>
      <c r="K27" s="184">
        <v>3</v>
      </c>
      <c r="L27" s="182">
        <v>1260</v>
      </c>
      <c r="M27" s="163" t="s">
        <v>29</v>
      </c>
    </row>
    <row r="28" ht="60" spans="1:13">
      <c r="A28" s="161">
        <v>26</v>
      </c>
      <c r="B28" s="179" t="s">
        <v>115</v>
      </c>
      <c r="C28" s="180" t="s">
        <v>116</v>
      </c>
      <c r="D28" s="172" t="s">
        <v>117</v>
      </c>
      <c r="E28" s="172" t="s">
        <v>118</v>
      </c>
      <c r="F28" s="180"/>
      <c r="G28" s="161" t="s">
        <v>36</v>
      </c>
      <c r="H28" s="190" t="s">
        <v>119</v>
      </c>
      <c r="I28" s="182">
        <v>179.57</v>
      </c>
      <c r="J28" s="165">
        <v>200</v>
      </c>
      <c r="K28" s="184">
        <v>10</v>
      </c>
      <c r="L28" s="182">
        <v>2000</v>
      </c>
      <c r="M28" s="163" t="s">
        <v>29</v>
      </c>
    </row>
    <row r="29" ht="48" spans="1:13">
      <c r="A29" s="161">
        <v>27</v>
      </c>
      <c r="B29" s="179" t="s">
        <v>120</v>
      </c>
      <c r="C29" s="172" t="s">
        <v>121</v>
      </c>
      <c r="D29" s="172" t="s">
        <v>122</v>
      </c>
      <c r="E29" s="172" t="s">
        <v>123</v>
      </c>
      <c r="F29" s="180"/>
      <c r="G29" s="169" t="s">
        <v>124</v>
      </c>
      <c r="H29" s="190" t="s">
        <v>125</v>
      </c>
      <c r="I29" s="182">
        <v>2400.41</v>
      </c>
      <c r="J29" s="183">
        <v>2600</v>
      </c>
      <c r="K29" s="184">
        <v>10</v>
      </c>
      <c r="L29" s="182">
        <v>26000</v>
      </c>
      <c r="M29" s="163" t="s">
        <v>29</v>
      </c>
    </row>
    <row r="30" ht="36" spans="1:13">
      <c r="A30" s="161">
        <v>28</v>
      </c>
      <c r="B30" s="179" t="s">
        <v>126</v>
      </c>
      <c r="C30" s="180" t="s">
        <v>127</v>
      </c>
      <c r="D30" s="172" t="s">
        <v>128</v>
      </c>
      <c r="E30" s="172" t="s">
        <v>129</v>
      </c>
      <c r="F30" s="180"/>
      <c r="G30" s="161" t="s">
        <v>130</v>
      </c>
      <c r="H30" s="182"/>
      <c r="I30" s="182">
        <v>1734.53</v>
      </c>
      <c r="J30" s="183">
        <v>2000</v>
      </c>
      <c r="K30" s="184">
        <v>5</v>
      </c>
      <c r="L30" s="182">
        <v>10000</v>
      </c>
      <c r="M30" s="163" t="s">
        <v>29</v>
      </c>
    </row>
    <row r="31" s="149" customFormat="1" ht="36" spans="1:13">
      <c r="A31" s="39">
        <v>29</v>
      </c>
      <c r="B31" s="49" t="s">
        <v>131</v>
      </c>
      <c r="C31" s="186" t="s">
        <v>132</v>
      </c>
      <c r="D31" s="186"/>
      <c r="E31" s="186"/>
      <c r="F31" s="187"/>
      <c r="G31" s="39" t="s">
        <v>130</v>
      </c>
      <c r="H31" s="188"/>
      <c r="I31" s="99">
        <v>1734.53</v>
      </c>
      <c r="J31" s="170">
        <v>2000</v>
      </c>
      <c r="K31" s="35">
        <v>5</v>
      </c>
      <c r="L31" s="188">
        <v>10000</v>
      </c>
      <c r="M31" s="178" t="s">
        <v>29</v>
      </c>
    </row>
    <row r="32" ht="60" spans="1:13">
      <c r="A32" s="161">
        <v>30</v>
      </c>
      <c r="B32" s="179" t="s">
        <v>133</v>
      </c>
      <c r="C32" s="180" t="s">
        <v>134</v>
      </c>
      <c r="D32" s="172" t="s">
        <v>135</v>
      </c>
      <c r="E32" s="172" t="s">
        <v>136</v>
      </c>
      <c r="F32" s="180"/>
      <c r="G32" s="169" t="s">
        <v>137</v>
      </c>
      <c r="H32" s="182"/>
      <c r="I32" s="182">
        <v>1084.25</v>
      </c>
      <c r="J32" s="183">
        <v>1200</v>
      </c>
      <c r="K32" s="184">
        <v>5</v>
      </c>
      <c r="L32" s="182">
        <v>6000</v>
      </c>
      <c r="M32" s="163" t="s">
        <v>29</v>
      </c>
    </row>
    <row r="33" s="149" customFormat="1" ht="36" spans="1:13">
      <c r="A33" s="39">
        <v>31</v>
      </c>
      <c r="B33" s="191" t="s">
        <v>138</v>
      </c>
      <c r="C33" s="192" t="s">
        <v>139</v>
      </c>
      <c r="D33" s="192" t="s">
        <v>140</v>
      </c>
      <c r="E33" s="192" t="s">
        <v>141</v>
      </c>
      <c r="F33" s="193"/>
      <c r="G33" s="194" t="s">
        <v>124</v>
      </c>
      <c r="H33" s="195"/>
      <c r="I33" s="188">
        <v>1734.53</v>
      </c>
      <c r="J33" s="189">
        <v>2000</v>
      </c>
      <c r="K33" s="196">
        <v>5</v>
      </c>
      <c r="L33" s="195">
        <v>10000</v>
      </c>
      <c r="M33" s="178" t="s">
        <v>29</v>
      </c>
    </row>
    <row r="34" ht="48" spans="1:13">
      <c r="A34" s="161">
        <v>32</v>
      </c>
      <c r="B34" s="179" t="s">
        <v>142</v>
      </c>
      <c r="C34" s="172" t="s">
        <v>143</v>
      </c>
      <c r="D34" s="172" t="s">
        <v>144</v>
      </c>
      <c r="E34" s="172" t="s">
        <v>145</v>
      </c>
      <c r="F34" s="180"/>
      <c r="G34" s="161" t="s">
        <v>78</v>
      </c>
      <c r="H34" s="182"/>
      <c r="I34" s="182">
        <v>1455.65</v>
      </c>
      <c r="J34" s="165">
        <v>1500</v>
      </c>
      <c r="K34" s="184">
        <v>5</v>
      </c>
      <c r="L34" s="182">
        <v>7500</v>
      </c>
      <c r="M34" s="163" t="s">
        <v>29</v>
      </c>
    </row>
    <row r="35" ht="36" spans="1:13">
      <c r="A35" s="161">
        <v>33</v>
      </c>
      <c r="B35" s="179" t="s">
        <v>146</v>
      </c>
      <c r="C35" s="172" t="s">
        <v>147</v>
      </c>
      <c r="D35" s="172"/>
      <c r="E35" s="172"/>
      <c r="F35" s="180"/>
      <c r="G35" s="161" t="s">
        <v>78</v>
      </c>
      <c r="H35" s="182"/>
      <c r="I35" s="182">
        <v>1455.65</v>
      </c>
      <c r="J35" s="165">
        <v>1500</v>
      </c>
      <c r="K35" s="184">
        <v>5</v>
      </c>
      <c r="L35" s="182">
        <v>7500</v>
      </c>
      <c r="M35" s="163" t="s">
        <v>29</v>
      </c>
    </row>
    <row r="36" ht="36" spans="1:13">
      <c r="A36" s="161">
        <v>34</v>
      </c>
      <c r="B36" s="179" t="s">
        <v>148</v>
      </c>
      <c r="C36" s="180" t="s">
        <v>149</v>
      </c>
      <c r="D36" s="172" t="s">
        <v>150</v>
      </c>
      <c r="E36" s="172" t="s">
        <v>141</v>
      </c>
      <c r="F36" s="180"/>
      <c r="G36" s="161" t="s">
        <v>78</v>
      </c>
      <c r="H36" s="182" t="s">
        <v>151</v>
      </c>
      <c r="I36" s="182">
        <v>900.45</v>
      </c>
      <c r="J36" s="183">
        <v>1000</v>
      </c>
      <c r="K36" s="184">
        <v>35</v>
      </c>
      <c r="L36" s="182">
        <v>80500</v>
      </c>
      <c r="M36" s="163" t="s">
        <v>29</v>
      </c>
    </row>
    <row r="37" ht="36" spans="1:13">
      <c r="A37" s="161">
        <v>35</v>
      </c>
      <c r="B37" s="179" t="s">
        <v>152</v>
      </c>
      <c r="C37" s="180" t="s">
        <v>153</v>
      </c>
      <c r="D37" s="172" t="s">
        <v>154</v>
      </c>
      <c r="E37" s="172" t="s">
        <v>155</v>
      </c>
      <c r="F37" s="180"/>
      <c r="G37" s="161" t="s">
        <v>78</v>
      </c>
      <c r="H37" s="182"/>
      <c r="I37" s="182">
        <v>2371.65</v>
      </c>
      <c r="J37" s="183">
        <v>2400</v>
      </c>
      <c r="K37" s="184">
        <v>10</v>
      </c>
      <c r="L37" s="182">
        <v>24000</v>
      </c>
      <c r="M37" s="163" t="s">
        <v>29</v>
      </c>
    </row>
    <row r="38" ht="36" spans="1:13">
      <c r="A38" s="161">
        <v>36</v>
      </c>
      <c r="B38" s="179" t="s">
        <v>156</v>
      </c>
      <c r="C38" s="180" t="s">
        <v>157</v>
      </c>
      <c r="D38" s="172" t="s">
        <v>158</v>
      </c>
      <c r="E38" s="172" t="s">
        <v>159</v>
      </c>
      <c r="F38" s="180"/>
      <c r="G38" s="161" t="s">
        <v>78</v>
      </c>
      <c r="H38" s="182"/>
      <c r="I38" s="182">
        <v>2371.65</v>
      </c>
      <c r="J38" s="183">
        <v>2400</v>
      </c>
      <c r="K38" s="184">
        <v>10</v>
      </c>
      <c r="L38" s="182">
        <v>24000</v>
      </c>
      <c r="M38" s="163" t="s">
        <v>29</v>
      </c>
    </row>
    <row r="39" ht="48" spans="1:13">
      <c r="A39" s="161">
        <v>37</v>
      </c>
      <c r="B39" s="179" t="s">
        <v>160</v>
      </c>
      <c r="C39" s="180" t="s">
        <v>161</v>
      </c>
      <c r="D39" s="172" t="s">
        <v>162</v>
      </c>
      <c r="E39" s="172" t="s">
        <v>163</v>
      </c>
      <c r="F39" s="180"/>
      <c r="G39" s="161" t="s">
        <v>78</v>
      </c>
      <c r="H39" s="182"/>
      <c r="I39" s="182">
        <v>5436.63</v>
      </c>
      <c r="J39" s="183">
        <v>6000</v>
      </c>
      <c r="K39" s="184">
        <v>2</v>
      </c>
      <c r="L39" s="182">
        <v>12000</v>
      </c>
      <c r="M39" s="163" t="s">
        <v>29</v>
      </c>
    </row>
    <row r="40" ht="24" spans="1:13">
      <c r="A40" s="161">
        <v>38</v>
      </c>
      <c r="B40" s="179" t="s">
        <v>164</v>
      </c>
      <c r="C40" s="172" t="s">
        <v>165</v>
      </c>
      <c r="D40" s="172"/>
      <c r="E40" s="172"/>
      <c r="F40" s="180"/>
      <c r="G40" s="161" t="s">
        <v>78</v>
      </c>
      <c r="H40" s="182"/>
      <c r="I40" s="182">
        <v>1724.92</v>
      </c>
      <c r="J40" s="183">
        <v>1800</v>
      </c>
      <c r="K40" s="184">
        <v>2</v>
      </c>
      <c r="L40" s="182">
        <v>3600</v>
      </c>
      <c r="M40" s="163" t="s">
        <v>29</v>
      </c>
    </row>
    <row r="41" ht="24" spans="1:13">
      <c r="A41" s="161">
        <v>39</v>
      </c>
      <c r="B41" s="179" t="s">
        <v>166</v>
      </c>
      <c r="C41" s="172" t="s">
        <v>167</v>
      </c>
      <c r="D41" s="172"/>
      <c r="E41" s="172"/>
      <c r="F41" s="180"/>
      <c r="G41" s="161" t="s">
        <v>78</v>
      </c>
      <c r="H41" s="182"/>
      <c r="I41" s="182">
        <v>1724.92</v>
      </c>
      <c r="J41" s="183">
        <v>1800</v>
      </c>
      <c r="K41" s="184">
        <v>2</v>
      </c>
      <c r="L41" s="182">
        <v>3600</v>
      </c>
      <c r="M41" s="163" t="s">
        <v>29</v>
      </c>
    </row>
    <row r="42" ht="48" spans="1:13">
      <c r="A42" s="161">
        <v>40</v>
      </c>
      <c r="B42" s="179" t="s">
        <v>168</v>
      </c>
      <c r="C42" s="180" t="s">
        <v>169</v>
      </c>
      <c r="D42" s="172" t="s">
        <v>170</v>
      </c>
      <c r="E42" s="172" t="s">
        <v>171</v>
      </c>
      <c r="F42" s="180"/>
      <c r="G42" s="161" t="s">
        <v>36</v>
      </c>
      <c r="H42" s="190" t="s">
        <v>172</v>
      </c>
      <c r="I42" s="182">
        <v>9882.44</v>
      </c>
      <c r="J42" s="183">
        <v>12000</v>
      </c>
      <c r="K42" s="184">
        <v>1</v>
      </c>
      <c r="L42" s="182">
        <v>12000</v>
      </c>
      <c r="M42" s="163" t="s">
        <v>29</v>
      </c>
    </row>
    <row r="43" ht="36" spans="1:13">
      <c r="A43" s="161">
        <v>41</v>
      </c>
      <c r="B43" s="179" t="s">
        <v>173</v>
      </c>
      <c r="C43" s="172" t="s">
        <v>174</v>
      </c>
      <c r="D43" s="172"/>
      <c r="E43" s="172"/>
      <c r="F43" s="180"/>
      <c r="G43" s="161" t="s">
        <v>36</v>
      </c>
      <c r="H43" s="182"/>
      <c r="I43" s="182">
        <v>3272.34</v>
      </c>
      <c r="J43" s="183">
        <v>3600</v>
      </c>
      <c r="K43" s="184">
        <v>1</v>
      </c>
      <c r="L43" s="182">
        <v>3600</v>
      </c>
      <c r="M43" s="163" t="s">
        <v>29</v>
      </c>
    </row>
    <row r="44" ht="48" spans="1:13">
      <c r="A44" s="161">
        <v>42</v>
      </c>
      <c r="B44" s="179" t="s">
        <v>175</v>
      </c>
      <c r="C44" s="172" t="s">
        <v>176</v>
      </c>
      <c r="D44" s="172" t="s">
        <v>177</v>
      </c>
      <c r="E44" s="172" t="s">
        <v>178</v>
      </c>
      <c r="F44" s="180"/>
      <c r="G44" s="161" t="s">
        <v>78</v>
      </c>
      <c r="H44" s="182"/>
      <c r="I44" s="182">
        <v>2288.55</v>
      </c>
      <c r="J44" s="183">
        <v>2400</v>
      </c>
      <c r="K44" s="184">
        <v>5</v>
      </c>
      <c r="L44" s="182">
        <v>12000</v>
      </c>
      <c r="M44" s="163" t="s">
        <v>29</v>
      </c>
    </row>
    <row r="45" ht="48" spans="1:13">
      <c r="A45" s="161">
        <v>43</v>
      </c>
      <c r="B45" s="179" t="s">
        <v>179</v>
      </c>
      <c r="C45" s="172" t="s">
        <v>180</v>
      </c>
      <c r="D45" s="172" t="s">
        <v>181</v>
      </c>
      <c r="E45" s="172" t="s">
        <v>182</v>
      </c>
      <c r="F45" s="180"/>
      <c r="G45" s="161" t="s">
        <v>78</v>
      </c>
      <c r="H45" s="182"/>
      <c r="I45" s="182">
        <v>2655.8</v>
      </c>
      <c r="J45" s="183">
        <v>3000</v>
      </c>
      <c r="K45" s="184">
        <v>5</v>
      </c>
      <c r="L45" s="182">
        <v>15000</v>
      </c>
      <c r="M45" s="163" t="s">
        <v>29</v>
      </c>
    </row>
    <row r="46" ht="60" spans="1:13">
      <c r="A46" s="161">
        <v>44</v>
      </c>
      <c r="B46" s="179" t="s">
        <v>183</v>
      </c>
      <c r="C46" s="180" t="s">
        <v>184</v>
      </c>
      <c r="D46" s="172" t="s">
        <v>185</v>
      </c>
      <c r="E46" s="172" t="s">
        <v>186</v>
      </c>
      <c r="F46" s="180"/>
      <c r="G46" s="169" t="s">
        <v>36</v>
      </c>
      <c r="H46" s="197"/>
      <c r="I46" s="182">
        <v>1673.4</v>
      </c>
      <c r="J46" s="183">
        <v>1800</v>
      </c>
      <c r="K46" s="184">
        <v>5</v>
      </c>
      <c r="L46" s="182">
        <v>9000</v>
      </c>
      <c r="M46" s="163" t="s">
        <v>29</v>
      </c>
    </row>
    <row r="47" ht="48" spans="1:13">
      <c r="A47" s="161">
        <v>45</v>
      </c>
      <c r="B47" s="179" t="s">
        <v>115</v>
      </c>
      <c r="C47" s="180" t="s">
        <v>116</v>
      </c>
      <c r="D47" s="172" t="s">
        <v>117</v>
      </c>
      <c r="E47" s="172" t="s">
        <v>187</v>
      </c>
      <c r="F47" s="180"/>
      <c r="G47" s="169" t="s">
        <v>36</v>
      </c>
      <c r="H47" s="198" t="s">
        <v>119</v>
      </c>
      <c r="I47" s="182">
        <v>2298.76</v>
      </c>
      <c r="J47" s="183">
        <v>2400</v>
      </c>
      <c r="K47" s="184">
        <v>5</v>
      </c>
      <c r="L47" s="182">
        <v>12000</v>
      </c>
      <c r="M47" s="163" t="s">
        <v>29</v>
      </c>
    </row>
    <row r="48" ht="24" spans="1:13">
      <c r="A48" s="161">
        <v>46</v>
      </c>
      <c r="B48" s="179" t="s">
        <v>188</v>
      </c>
      <c r="C48" s="172" t="s">
        <v>189</v>
      </c>
      <c r="D48" s="172"/>
      <c r="E48" s="172"/>
      <c r="F48" s="180"/>
      <c r="G48" s="169" t="s">
        <v>36</v>
      </c>
      <c r="H48" s="197"/>
      <c r="I48" s="182">
        <v>689.41</v>
      </c>
      <c r="J48" s="183">
        <v>720</v>
      </c>
      <c r="K48" s="184">
        <v>5</v>
      </c>
      <c r="L48" s="182">
        <v>3600</v>
      </c>
      <c r="M48" s="163" t="s">
        <v>29</v>
      </c>
    </row>
    <row r="49" ht="48" spans="1:13">
      <c r="A49" s="161">
        <v>47</v>
      </c>
      <c r="B49" s="179" t="s">
        <v>190</v>
      </c>
      <c r="C49" s="172" t="s">
        <v>191</v>
      </c>
      <c r="D49" s="172" t="s">
        <v>192</v>
      </c>
      <c r="E49" s="172" t="s">
        <v>193</v>
      </c>
      <c r="F49" s="180"/>
      <c r="G49" s="169" t="s">
        <v>78</v>
      </c>
      <c r="H49" s="197"/>
      <c r="I49" s="182">
        <v>2784.17</v>
      </c>
      <c r="J49" s="165">
        <v>3000</v>
      </c>
      <c r="K49" s="184">
        <v>10</v>
      </c>
      <c r="L49" s="182">
        <v>3000</v>
      </c>
      <c r="M49" s="163" t="s">
        <v>29</v>
      </c>
    </row>
    <row r="50" ht="36" spans="1:13">
      <c r="A50" s="161">
        <v>48</v>
      </c>
      <c r="B50" s="179" t="s">
        <v>194</v>
      </c>
      <c r="C50" s="172" t="s">
        <v>195</v>
      </c>
      <c r="D50" s="172"/>
      <c r="E50" s="172"/>
      <c r="F50" s="180"/>
      <c r="G50" s="169" t="s">
        <v>78</v>
      </c>
      <c r="H50" s="182" t="s">
        <v>196</v>
      </c>
      <c r="I50" s="182">
        <v>714.61</v>
      </c>
      <c r="J50" s="183">
        <v>900</v>
      </c>
      <c r="K50" s="184">
        <v>10</v>
      </c>
      <c r="L50" s="182">
        <v>9000</v>
      </c>
      <c r="M50" s="163" t="s">
        <v>29</v>
      </c>
    </row>
    <row r="51" ht="36" spans="1:13">
      <c r="A51" s="161">
        <v>49</v>
      </c>
      <c r="B51" s="179" t="s">
        <v>197</v>
      </c>
      <c r="C51" s="172" t="s">
        <v>198</v>
      </c>
      <c r="D51" s="172"/>
      <c r="E51" s="172"/>
      <c r="F51" s="180"/>
      <c r="G51" s="169" t="s">
        <v>78</v>
      </c>
      <c r="H51" s="190" t="s">
        <v>199</v>
      </c>
      <c r="I51" s="165">
        <v>714.61</v>
      </c>
      <c r="J51" s="165">
        <v>900</v>
      </c>
      <c r="K51" s="184">
        <v>5</v>
      </c>
      <c r="L51" s="182">
        <v>4500</v>
      </c>
      <c r="M51" s="163" t="s">
        <v>29</v>
      </c>
    </row>
  </sheetData>
  <mergeCells count="1">
    <mergeCell ref="A1:M1"/>
  </mergeCells>
  <conditionalFormatting sqref="B3">
    <cfRule type="duplicateValues" dxfId="0" priority="1" stopIfTrue="1"/>
  </conditionalFormatting>
  <conditionalFormatting sqref="B4">
    <cfRule type="duplicateValues" dxfId="0" priority="2" stopIfTrue="1"/>
  </conditionalFormatting>
  <conditionalFormatting sqref="B13:B16 B5:B11">
    <cfRule type="duplicateValues" dxfId="0" priority="3" stopIfTrue="1"/>
  </conditionalFormatting>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9.875" customWidth="1"/>
    <col min="3" max="3" width="8.75" customWidth="1"/>
    <col min="5" max="5" width="15.25" customWidth="1"/>
    <col min="9" max="9" width="16.875" customWidth="1"/>
    <col min="10" max="10" width="14" customWidth="1"/>
    <col min="11" max="11" width="14.2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50.1" customHeight="1" spans="1:11">
      <c r="A3" s="6" t="s">
        <v>13</v>
      </c>
      <c r="B3" s="7" t="s">
        <v>271</v>
      </c>
      <c r="C3" s="7"/>
      <c r="D3" s="6" t="s">
        <v>12</v>
      </c>
      <c r="E3" s="8" t="s">
        <v>90</v>
      </c>
      <c r="F3" s="6" t="s">
        <v>17</v>
      </c>
      <c r="G3" s="6" t="s">
        <v>78</v>
      </c>
      <c r="H3" s="6" t="s">
        <v>16</v>
      </c>
      <c r="I3" s="9"/>
      <c r="J3" s="6" t="s">
        <v>202</v>
      </c>
      <c r="K3" s="10">
        <f>K30</f>
        <v>594.590351515151</v>
      </c>
    </row>
    <row r="4" ht="32.25" customHeight="1" spans="1:11">
      <c r="A4" s="6" t="s">
        <v>15</v>
      </c>
      <c r="B4" s="11"/>
      <c r="C4" s="11"/>
      <c r="D4" s="11"/>
      <c r="E4" s="11"/>
      <c r="F4" s="11"/>
      <c r="G4" s="11"/>
      <c r="H4" s="11"/>
      <c r="I4" s="11"/>
      <c r="J4" s="6" t="s">
        <v>204</v>
      </c>
      <c r="K4" s="10">
        <v>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1</v>
      </c>
      <c r="I8" s="14">
        <v>2</v>
      </c>
      <c r="J8" s="46">
        <v>99.6</v>
      </c>
      <c r="K8" s="10">
        <f>H8*I8*J8</f>
        <v>199.2</v>
      </c>
    </row>
    <row r="9" ht="14.25" spans="1:11">
      <c r="A9" s="39"/>
      <c r="B9" s="39"/>
      <c r="C9" s="18"/>
      <c r="D9" s="18"/>
      <c r="E9" s="18"/>
      <c r="F9" s="18"/>
      <c r="G9" s="14" t="s">
        <v>220</v>
      </c>
      <c r="H9" s="14">
        <v>1</v>
      </c>
      <c r="I9" s="14">
        <v>2</v>
      </c>
      <c r="J9" s="46">
        <v>68.59</v>
      </c>
      <c r="K9" s="10">
        <f>H9*I9*J9</f>
        <v>137.18</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336.38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v>
      </c>
      <c r="K16" s="10">
        <f>H16/I16*J16</f>
        <v>16.0984848484848</v>
      </c>
    </row>
    <row r="17" ht="24" spans="1:11">
      <c r="A17" s="19" t="s">
        <v>230</v>
      </c>
      <c r="B17" s="36"/>
      <c r="C17" s="37" t="s">
        <v>231</v>
      </c>
      <c r="D17" s="37">
        <v>19.79</v>
      </c>
      <c r="E17" s="38" t="s">
        <v>232</v>
      </c>
      <c r="F17" s="37">
        <v>39.58</v>
      </c>
      <c r="G17" s="39" t="s">
        <v>233</v>
      </c>
      <c r="H17" s="34">
        <v>79000</v>
      </c>
      <c r="I17" s="34">
        <v>10560</v>
      </c>
      <c r="J17" s="34">
        <v>2</v>
      </c>
      <c r="K17" s="10">
        <f>H17/I17*J17</f>
        <v>14.9621212121212</v>
      </c>
    </row>
    <row r="18" spans="1:11">
      <c r="A18" s="6"/>
      <c r="B18" s="6"/>
      <c r="C18" s="6"/>
      <c r="D18" s="14"/>
      <c r="E18" s="14"/>
      <c r="F18" s="9"/>
      <c r="G18" s="18" t="s">
        <v>234</v>
      </c>
      <c r="H18" s="33">
        <v>390000</v>
      </c>
      <c r="I18" s="34">
        <v>10560</v>
      </c>
      <c r="J18" s="34">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63.7061090909091</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63.7061090909091</v>
      </c>
    </row>
    <row r="30" spans="1:11">
      <c r="A30" s="6" t="s">
        <v>222</v>
      </c>
      <c r="B30" s="6"/>
      <c r="C30" s="6"/>
      <c r="D30" s="6"/>
      <c r="E30" s="6"/>
      <c r="F30" s="9">
        <f>SUM(F9:F29)</f>
        <v>89.58</v>
      </c>
      <c r="G30" s="6" t="s">
        <v>244</v>
      </c>
      <c r="H30" s="6"/>
      <c r="I30" s="6"/>
      <c r="J30" s="6"/>
      <c r="K30" s="10">
        <f>F30+K11+K23+K29</f>
        <v>594.590351515151</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0.68" bottom="0.31" header="0.5" footer="0.21"/>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IV31"/>
    </sheetView>
  </sheetViews>
  <sheetFormatPr defaultColWidth="10" defaultRowHeight="13.5"/>
  <cols>
    <col min="2" max="2" width="12.125" customWidth="1"/>
    <col min="3" max="3" width="7" customWidth="1"/>
    <col min="5" max="5" width="16"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7" customHeight="1" spans="1:11">
      <c r="A3" s="6" t="s">
        <v>13</v>
      </c>
      <c r="B3" s="7" t="s">
        <v>93</v>
      </c>
      <c r="C3" s="7"/>
      <c r="D3" s="6" t="s">
        <v>12</v>
      </c>
      <c r="E3" s="8" t="s">
        <v>92</v>
      </c>
      <c r="F3" s="6" t="s">
        <v>17</v>
      </c>
      <c r="G3" s="6" t="s">
        <v>78</v>
      </c>
      <c r="H3" s="6" t="s">
        <v>16</v>
      </c>
      <c r="I3" s="9"/>
      <c r="J3" s="6" t="s">
        <v>202</v>
      </c>
      <c r="K3" s="10">
        <f>K30</f>
        <v>1891.15071515151</v>
      </c>
    </row>
    <row r="4" ht="24" customHeight="1" spans="1:11">
      <c r="A4" s="6" t="s">
        <v>15</v>
      </c>
      <c r="B4" s="11" t="s">
        <v>272</v>
      </c>
      <c r="C4" s="11"/>
      <c r="D4" s="11"/>
      <c r="E4" s="11"/>
      <c r="F4" s="11"/>
      <c r="G4" s="11"/>
      <c r="H4" s="11"/>
      <c r="I4" s="11"/>
      <c r="J4" s="6" t="s">
        <v>204</v>
      </c>
      <c r="K4" s="10">
        <v>2000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2</v>
      </c>
      <c r="I8" s="14">
        <v>3.5</v>
      </c>
      <c r="J8" s="46">
        <v>99.6</v>
      </c>
      <c r="K8" s="10">
        <f>H8*I8*J8</f>
        <v>697.2</v>
      </c>
    </row>
    <row r="9" ht="14.25" spans="1:11">
      <c r="A9" s="77" t="s">
        <v>257</v>
      </c>
      <c r="B9" s="77"/>
      <c r="C9" s="18" t="s">
        <v>258</v>
      </c>
      <c r="D9" s="18">
        <v>19.8</v>
      </c>
      <c r="E9" s="18">
        <v>1</v>
      </c>
      <c r="F9" s="18">
        <v>19.8</v>
      </c>
      <c r="G9" s="14" t="s">
        <v>220</v>
      </c>
      <c r="H9" s="14">
        <v>2</v>
      </c>
      <c r="I9" s="14">
        <v>3.5</v>
      </c>
      <c r="J9" s="46">
        <v>68.59</v>
      </c>
      <c r="K9" s="10">
        <f>H9*I9*J9</f>
        <v>480.13</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1177.33</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3.5</v>
      </c>
      <c r="K16" s="10">
        <f>H16/I16*J16</f>
        <v>28.1723484848485</v>
      </c>
    </row>
    <row r="17" ht="24" spans="1:11">
      <c r="A17" s="19" t="s">
        <v>230</v>
      </c>
      <c r="B17" s="36"/>
      <c r="C17" s="37" t="s">
        <v>231</v>
      </c>
      <c r="D17" s="37">
        <v>19.79</v>
      </c>
      <c r="E17" s="38" t="s">
        <v>232</v>
      </c>
      <c r="F17" s="37">
        <v>39.58</v>
      </c>
      <c r="G17" s="39" t="s">
        <v>233</v>
      </c>
      <c r="H17" s="34">
        <v>79000</v>
      </c>
      <c r="I17" s="34">
        <v>10560</v>
      </c>
      <c r="J17" s="35">
        <v>3.5</v>
      </c>
      <c r="K17" s="10">
        <f>H17/I17*J17</f>
        <v>26.1837121212121</v>
      </c>
    </row>
    <row r="18" spans="1:11">
      <c r="A18" s="6"/>
      <c r="B18" s="6"/>
      <c r="C18" s="6"/>
      <c r="D18" s="14"/>
      <c r="E18" s="14"/>
      <c r="F18" s="9"/>
      <c r="G18" s="18" t="s">
        <v>234</v>
      </c>
      <c r="H18" s="33">
        <v>390000</v>
      </c>
      <c r="I18" s="34">
        <v>10560</v>
      </c>
      <c r="J18" s="35">
        <v>3.5</v>
      </c>
      <c r="K18" s="10">
        <f>H18/I18*J18</f>
        <v>129.261363636364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183.617424242424</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202.623290909091</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202.623290909091</v>
      </c>
    </row>
    <row r="30" spans="1:11">
      <c r="A30" s="6" t="s">
        <v>222</v>
      </c>
      <c r="B30" s="6"/>
      <c r="C30" s="6"/>
      <c r="D30" s="6"/>
      <c r="E30" s="6"/>
      <c r="F30" s="9">
        <f>SUM(F9:F29)</f>
        <v>327.58</v>
      </c>
      <c r="G30" s="6" t="s">
        <v>244</v>
      </c>
      <c r="H30" s="6"/>
      <c r="I30" s="6"/>
      <c r="J30" s="6"/>
      <c r="K30" s="10">
        <f>F30+K11+K23+K29</f>
        <v>1891.15071515151</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31" top="1" bottom="0.59" header="0.5" footer="0.5"/>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7.75" customWidth="1"/>
    <col min="5" max="5" width="15.87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2.1" customHeight="1" spans="1:11">
      <c r="A3" s="6" t="s">
        <v>13</v>
      </c>
      <c r="B3" s="7" t="s">
        <v>273</v>
      </c>
      <c r="C3" s="7"/>
      <c r="D3" s="6" t="s">
        <v>12</v>
      </c>
      <c r="E3" s="8" t="s">
        <v>96</v>
      </c>
      <c r="F3" s="6" t="s">
        <v>17</v>
      </c>
      <c r="G3" s="6" t="s">
        <v>78</v>
      </c>
      <c r="H3" s="6" t="s">
        <v>16</v>
      </c>
      <c r="I3" s="9"/>
      <c r="J3" s="6" t="s">
        <v>202</v>
      </c>
      <c r="K3" s="10">
        <f>K30</f>
        <v>594.023563636364</v>
      </c>
    </row>
    <row r="4" spans="1:11">
      <c r="A4" s="6" t="s">
        <v>15</v>
      </c>
      <c r="B4" s="11"/>
      <c r="C4" s="11"/>
      <c r="D4" s="11"/>
      <c r="E4" s="11"/>
      <c r="F4" s="11"/>
      <c r="G4" s="11"/>
      <c r="H4" s="11"/>
      <c r="I4" s="11"/>
      <c r="J4" s="6" t="s">
        <v>204</v>
      </c>
      <c r="K4" s="10">
        <v>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1.5</v>
      </c>
      <c r="J8" s="15">
        <v>99.6</v>
      </c>
      <c r="K8" s="10">
        <f>H8*I8*J8</f>
        <v>298.8</v>
      </c>
    </row>
    <row r="9" spans="1:11">
      <c r="A9" s="39"/>
      <c r="B9" s="39"/>
      <c r="C9" s="18"/>
      <c r="D9" s="18"/>
      <c r="E9" s="18"/>
      <c r="F9" s="18"/>
      <c r="G9" s="14" t="s">
        <v>220</v>
      </c>
      <c r="H9" s="14">
        <v>1</v>
      </c>
      <c r="I9" s="14">
        <v>1.5</v>
      </c>
      <c r="J9" s="15">
        <v>68.59</v>
      </c>
      <c r="K9" s="10">
        <f>H9*I9*J9</f>
        <v>102.885</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401.685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1.5</v>
      </c>
      <c r="K16" s="10">
        <f>H16/I16*J16</f>
        <v>12.0738636363636</v>
      </c>
    </row>
    <row r="17" ht="24" spans="1:11">
      <c r="A17" s="19"/>
      <c r="B17" s="36"/>
      <c r="C17" s="37"/>
      <c r="D17" s="37"/>
      <c r="E17" s="38"/>
      <c r="F17" s="37"/>
      <c r="G17" s="39" t="s">
        <v>233</v>
      </c>
      <c r="H17" s="34">
        <v>79000</v>
      </c>
      <c r="I17" s="34">
        <v>10560</v>
      </c>
      <c r="J17" s="34">
        <v>1.5</v>
      </c>
      <c r="K17" s="10">
        <f>H17/I17*J17</f>
        <v>11.2215909090909</v>
      </c>
    </row>
    <row r="18" spans="1:11">
      <c r="A18" s="6"/>
      <c r="B18" s="6"/>
      <c r="C18" s="6"/>
      <c r="D18" s="14"/>
      <c r="E18" s="14"/>
      <c r="F18" s="9"/>
      <c r="G18" s="18" t="s">
        <v>234</v>
      </c>
      <c r="H18" s="33">
        <v>390000</v>
      </c>
      <c r="I18" s="34">
        <v>10560</v>
      </c>
      <c r="J18" s="34">
        <v>1.5</v>
      </c>
      <c r="K18" s="10">
        <f>H18/I18*J18</f>
        <v>55.3977272727273</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78.6931818181818</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63.6453818181818</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63.6453818181818</v>
      </c>
    </row>
    <row r="30" spans="1:11">
      <c r="A30" s="6" t="s">
        <v>222</v>
      </c>
      <c r="B30" s="6"/>
      <c r="C30" s="6"/>
      <c r="D30" s="6"/>
      <c r="E30" s="6"/>
      <c r="F30" s="9">
        <f>SUM(F9:F29)</f>
        <v>50</v>
      </c>
      <c r="G30" s="6" t="s">
        <v>244</v>
      </c>
      <c r="H30" s="6"/>
      <c r="I30" s="6"/>
      <c r="J30" s="6"/>
      <c r="K30" s="10">
        <f>F30+K11+K23+K29</f>
        <v>594.023563636364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8.5" customWidth="1"/>
    <col min="5" max="5" width="15.25" customWidth="1"/>
    <col min="6" max="6" width="8.125" customWidth="1"/>
    <col min="9" max="9" width="16.875" customWidth="1"/>
    <col min="10" max="10" width="14" customWidth="1"/>
    <col min="11" max="11" width="14.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9" customHeight="1" spans="1:11">
      <c r="A3" s="6" t="s">
        <v>13</v>
      </c>
      <c r="B3" s="7" t="s">
        <v>274</v>
      </c>
      <c r="C3" s="7"/>
      <c r="D3" s="6" t="s">
        <v>12</v>
      </c>
      <c r="E3" s="8" t="s">
        <v>98</v>
      </c>
      <c r="F3" s="6" t="s">
        <v>17</v>
      </c>
      <c r="G3" s="6" t="s">
        <v>78</v>
      </c>
      <c r="H3" s="6" t="s">
        <v>16</v>
      </c>
      <c r="I3" s="9"/>
      <c r="J3" s="6" t="s">
        <v>202</v>
      </c>
      <c r="K3" s="10">
        <f>K30</f>
        <v>530.748450909091</v>
      </c>
    </row>
    <row r="4" spans="1:11">
      <c r="A4" s="6" t="s">
        <v>15</v>
      </c>
      <c r="B4" s="11"/>
      <c r="C4" s="11"/>
      <c r="D4" s="11"/>
      <c r="E4" s="11"/>
      <c r="F4" s="11"/>
      <c r="G4" s="11"/>
      <c r="H4" s="11"/>
      <c r="I4" s="11"/>
      <c r="J4" s="6" t="s">
        <v>204</v>
      </c>
      <c r="K4" s="10">
        <v>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1.2</v>
      </c>
      <c r="J8" s="15">
        <v>99.6</v>
      </c>
      <c r="K8" s="10">
        <f>H8*I8*J8</f>
        <v>239.04</v>
      </c>
    </row>
    <row r="9" spans="1:11">
      <c r="A9" s="39"/>
      <c r="B9" s="39"/>
      <c r="C9" s="18"/>
      <c r="D9" s="18"/>
      <c r="E9" s="18"/>
      <c r="F9" s="18"/>
      <c r="G9" s="14" t="s">
        <v>220</v>
      </c>
      <c r="H9" s="14">
        <v>1</v>
      </c>
      <c r="I9" s="14">
        <v>1.2</v>
      </c>
      <c r="J9" s="15">
        <v>68.59</v>
      </c>
      <c r="K9" s="10">
        <f>H9*I9*J9</f>
        <v>82.308</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321.348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1.2</v>
      </c>
      <c r="K16" s="10">
        <f>H16/I16*J16</f>
        <v>9.65909090909091</v>
      </c>
    </row>
    <row r="17" ht="24" spans="1:11">
      <c r="A17" s="19" t="s">
        <v>230</v>
      </c>
      <c r="B17" s="36"/>
      <c r="C17" s="37" t="s">
        <v>231</v>
      </c>
      <c r="D17" s="37">
        <v>19.79</v>
      </c>
      <c r="E17" s="38" t="s">
        <v>232</v>
      </c>
      <c r="F17" s="37">
        <v>39.58</v>
      </c>
      <c r="G17" s="39" t="s">
        <v>233</v>
      </c>
      <c r="H17" s="34">
        <v>79000</v>
      </c>
      <c r="I17" s="34">
        <v>10560</v>
      </c>
      <c r="J17" s="34">
        <v>1.2</v>
      </c>
      <c r="K17" s="10">
        <f>H17/I17*J17</f>
        <v>8.97727272727273</v>
      </c>
    </row>
    <row r="18" spans="1:11">
      <c r="A18" s="6"/>
      <c r="B18" s="6"/>
      <c r="C18" s="6"/>
      <c r="D18" s="14"/>
      <c r="E18" s="14"/>
      <c r="F18" s="9"/>
      <c r="G18" s="18" t="s">
        <v>234</v>
      </c>
      <c r="H18" s="33">
        <v>390000</v>
      </c>
      <c r="I18" s="34">
        <v>10560</v>
      </c>
      <c r="J18" s="34">
        <v>1.2</v>
      </c>
      <c r="K18" s="10">
        <f>H18/I18*J18</f>
        <v>44.3181818181818</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62.9545454545454</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56.8659054545454</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56.8659054545454</v>
      </c>
    </row>
    <row r="30" spans="1:11">
      <c r="A30" s="6" t="s">
        <v>222</v>
      </c>
      <c r="B30" s="6"/>
      <c r="C30" s="6"/>
      <c r="D30" s="6"/>
      <c r="E30" s="6"/>
      <c r="F30" s="9">
        <f>SUM(F9:F29)</f>
        <v>89.58</v>
      </c>
      <c r="G30" s="6" t="s">
        <v>244</v>
      </c>
      <c r="H30" s="6"/>
      <c r="I30" s="6"/>
      <c r="J30" s="6"/>
      <c r="K30" s="10">
        <f>F30+K11+K23+K29</f>
        <v>530.748450909091</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0.44" bottom="1" header="0.3" footer="0.5"/>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IV31"/>
    </sheetView>
  </sheetViews>
  <sheetFormatPr defaultColWidth="10" defaultRowHeight="13.5"/>
  <cols>
    <col min="2" max="2" width="12.125" customWidth="1"/>
    <col min="5" max="5" width="17.37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2.25" customHeight="1" spans="1:11">
      <c r="A3" s="6" t="s">
        <v>13</v>
      </c>
      <c r="B3" s="7" t="s">
        <v>101</v>
      </c>
      <c r="C3" s="7"/>
      <c r="D3" s="6" t="s">
        <v>12</v>
      </c>
      <c r="E3" s="8" t="s">
        <v>100</v>
      </c>
      <c r="F3" s="6" t="s">
        <v>17</v>
      </c>
      <c r="G3" s="6" t="s">
        <v>78</v>
      </c>
      <c r="H3" s="6" t="s">
        <v>16</v>
      </c>
      <c r="I3" s="9"/>
      <c r="J3" s="6" t="s">
        <v>202</v>
      </c>
      <c r="K3" s="10">
        <f>K30</f>
        <v>1455.64753939394</v>
      </c>
    </row>
    <row r="4" ht="32.25" customHeight="1" spans="1:11">
      <c r="A4" s="6" t="s">
        <v>15</v>
      </c>
      <c r="B4" s="11" t="s">
        <v>275</v>
      </c>
      <c r="C4" s="11"/>
      <c r="D4" s="11"/>
      <c r="E4" s="11"/>
      <c r="F4" s="11"/>
      <c r="G4" s="11"/>
      <c r="H4" s="11"/>
      <c r="I4" s="11"/>
      <c r="J4" s="6" t="s">
        <v>204</v>
      </c>
      <c r="K4" s="10">
        <v>1500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2.5</v>
      </c>
      <c r="J8" s="15">
        <v>99.6</v>
      </c>
      <c r="K8" s="10">
        <f>H8*I8*J8</f>
        <v>498</v>
      </c>
    </row>
    <row r="9" spans="1:11">
      <c r="A9" s="77" t="s">
        <v>257</v>
      </c>
      <c r="B9" s="77"/>
      <c r="C9" s="18" t="s">
        <v>258</v>
      </c>
      <c r="D9" s="18">
        <v>19.8</v>
      </c>
      <c r="E9" s="18">
        <v>1</v>
      </c>
      <c r="F9" s="18">
        <v>19.8</v>
      </c>
      <c r="G9" s="14" t="s">
        <v>220</v>
      </c>
      <c r="H9" s="14">
        <v>2</v>
      </c>
      <c r="I9" s="14">
        <v>2.5</v>
      </c>
      <c r="J9" s="15">
        <v>68.59</v>
      </c>
      <c r="K9" s="10">
        <f>H9*I9*J9</f>
        <v>342.95</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840.95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2.5</v>
      </c>
      <c r="K16" s="10">
        <f>H16/I16*J16</f>
        <v>20.1231060606061</v>
      </c>
    </row>
    <row r="17" ht="24" spans="1:11">
      <c r="A17" s="19" t="s">
        <v>230</v>
      </c>
      <c r="B17" s="36"/>
      <c r="C17" s="37" t="s">
        <v>231</v>
      </c>
      <c r="D17" s="37">
        <v>19.79</v>
      </c>
      <c r="E17" s="38" t="s">
        <v>232</v>
      </c>
      <c r="F17" s="37">
        <v>39.58</v>
      </c>
      <c r="G17" s="39" t="s">
        <v>233</v>
      </c>
      <c r="H17" s="34">
        <v>79000</v>
      </c>
      <c r="I17" s="34">
        <v>10560</v>
      </c>
      <c r="J17" s="34">
        <v>2.5</v>
      </c>
      <c r="K17" s="10">
        <f>H17/I17*J17</f>
        <v>18.7026515151515</v>
      </c>
    </row>
    <row r="18" spans="1:11">
      <c r="A18" s="6"/>
      <c r="B18" s="6"/>
      <c r="C18" s="6"/>
      <c r="D18" s="14"/>
      <c r="E18" s="14"/>
      <c r="F18" s="9"/>
      <c r="G18" s="18" t="s">
        <v>234</v>
      </c>
      <c r="H18" s="33">
        <v>390000</v>
      </c>
      <c r="I18" s="34">
        <v>10560</v>
      </c>
      <c r="J18" s="34">
        <v>2.5</v>
      </c>
      <c r="K18" s="10">
        <f>H18/I18*J18</f>
        <v>92.3295454545455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131.155303030303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155.962236363636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155.962236363636</v>
      </c>
    </row>
    <row r="30" spans="1:11">
      <c r="A30" s="6" t="s">
        <v>222</v>
      </c>
      <c r="B30" s="6"/>
      <c r="C30" s="6"/>
      <c r="D30" s="6"/>
      <c r="E30" s="6"/>
      <c r="F30" s="9">
        <f>SUM(F9:F29)</f>
        <v>327.58</v>
      </c>
      <c r="G30" s="6" t="s">
        <v>244</v>
      </c>
      <c r="H30" s="6"/>
      <c r="I30" s="6"/>
      <c r="J30" s="6"/>
      <c r="K30" s="10">
        <f>F30+K11+K23+K29</f>
        <v>1455.64753939394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3" right="0.16" top="0.8" bottom="0.42" header="0.5" footer="0.23"/>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7.125" customWidth="1"/>
    <col min="5" max="5" width="15.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40.5" customHeight="1" spans="1:11">
      <c r="A3" s="6" t="s">
        <v>13</v>
      </c>
      <c r="B3" s="7" t="s">
        <v>105</v>
      </c>
      <c r="C3" s="7"/>
      <c r="D3" s="6" t="s">
        <v>12</v>
      </c>
      <c r="E3" s="8" t="s">
        <v>104</v>
      </c>
      <c r="F3" s="6" t="s">
        <v>17</v>
      </c>
      <c r="G3" s="6" t="s">
        <v>78</v>
      </c>
      <c r="H3" s="6" t="s">
        <v>16</v>
      </c>
      <c r="I3" s="9"/>
      <c r="J3" s="6" t="s">
        <v>202</v>
      </c>
      <c r="K3" s="10">
        <f>K30</f>
        <v>752.978850909091</v>
      </c>
    </row>
    <row r="4" ht="29.25" customHeight="1" spans="1:11">
      <c r="A4" s="6" t="s">
        <v>15</v>
      </c>
      <c r="B4" s="11" t="s">
        <v>276</v>
      </c>
      <c r="C4" s="11"/>
      <c r="D4" s="11"/>
      <c r="E4" s="11"/>
      <c r="F4" s="11"/>
      <c r="G4" s="11"/>
      <c r="H4" s="11"/>
      <c r="I4" s="11"/>
      <c r="J4" s="6" t="s">
        <v>204</v>
      </c>
      <c r="K4" s="10">
        <v>800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1.2</v>
      </c>
      <c r="J8" s="15">
        <v>99.6</v>
      </c>
      <c r="K8" s="10">
        <f>H8*I8*J8</f>
        <v>239.04</v>
      </c>
    </row>
    <row r="9" spans="1:11">
      <c r="A9" s="77" t="s">
        <v>257</v>
      </c>
      <c r="B9" s="77"/>
      <c r="C9" s="18" t="s">
        <v>258</v>
      </c>
      <c r="D9" s="18">
        <v>19.8</v>
      </c>
      <c r="E9" s="18">
        <v>1</v>
      </c>
      <c r="F9" s="18">
        <v>19.8</v>
      </c>
      <c r="G9" s="14" t="s">
        <v>220</v>
      </c>
      <c r="H9" s="14">
        <v>1</v>
      </c>
      <c r="I9" s="14">
        <v>1.2</v>
      </c>
      <c r="J9" s="15">
        <v>68.59</v>
      </c>
      <c r="K9" s="10">
        <f>H9*I9*J9</f>
        <v>82.308</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321.348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1.2</v>
      </c>
      <c r="K16" s="10">
        <f>H16/I16*J16</f>
        <v>9.65909090909091</v>
      </c>
    </row>
    <row r="17" ht="24" spans="1:11">
      <c r="A17" s="19"/>
      <c r="B17" s="36"/>
      <c r="C17" s="37"/>
      <c r="D17" s="37"/>
      <c r="E17" s="38"/>
      <c r="F17" s="37"/>
      <c r="G17" s="39" t="s">
        <v>233</v>
      </c>
      <c r="H17" s="34">
        <v>79000</v>
      </c>
      <c r="I17" s="34">
        <v>10560</v>
      </c>
      <c r="J17" s="34">
        <v>1.2</v>
      </c>
      <c r="K17" s="10">
        <f>H17/I17*J17</f>
        <v>8.97727272727273</v>
      </c>
    </row>
    <row r="18" spans="1:11">
      <c r="A18" s="6"/>
      <c r="B18" s="6"/>
      <c r="C18" s="6"/>
      <c r="D18" s="14"/>
      <c r="E18" s="14"/>
      <c r="F18" s="9"/>
      <c r="G18" s="18" t="s">
        <v>234</v>
      </c>
      <c r="H18" s="33">
        <v>390000</v>
      </c>
      <c r="I18" s="34">
        <v>10560</v>
      </c>
      <c r="J18" s="34">
        <v>1.2</v>
      </c>
      <c r="K18" s="10">
        <f>H18/I18*J18</f>
        <v>44.3181818181818</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62.9545454545454</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80.6763054545455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80.6763054545455</v>
      </c>
    </row>
    <row r="30" spans="1:11">
      <c r="A30" s="6" t="s">
        <v>222</v>
      </c>
      <c r="B30" s="6"/>
      <c r="C30" s="6"/>
      <c r="D30" s="6"/>
      <c r="E30" s="6"/>
      <c r="F30" s="9">
        <f>SUM(F9:F29)</f>
        <v>288</v>
      </c>
      <c r="G30" s="6" t="s">
        <v>244</v>
      </c>
      <c r="H30" s="6"/>
      <c r="I30" s="6"/>
      <c r="J30" s="6"/>
      <c r="K30" s="10">
        <f>F30+K11+K23+K29</f>
        <v>752.978850909091</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43" top="0.65" bottom="0.65" header="0.5" footer="0.5"/>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5" max="5" width="16.2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7" customHeight="1" spans="1:11">
      <c r="A3" s="6" t="s">
        <v>13</v>
      </c>
      <c r="B3" s="7" t="s">
        <v>277</v>
      </c>
      <c r="C3" s="7"/>
      <c r="D3" s="6" t="s">
        <v>12</v>
      </c>
      <c r="E3" s="8" t="s">
        <v>108</v>
      </c>
      <c r="F3" s="6" t="s">
        <v>17</v>
      </c>
      <c r="G3" s="6" t="s">
        <v>36</v>
      </c>
      <c r="H3" s="6" t="s">
        <v>16</v>
      </c>
      <c r="I3" s="9"/>
      <c r="J3" s="6" t="s">
        <v>202</v>
      </c>
      <c r="K3" s="10">
        <f>K30</f>
        <v>1324.99658666667</v>
      </c>
    </row>
    <row r="4" ht="27.75" customHeight="1" spans="1:11">
      <c r="A4" s="6" t="s">
        <v>15</v>
      </c>
      <c r="B4" s="11" t="s">
        <v>278</v>
      </c>
      <c r="C4" s="11"/>
      <c r="D4" s="11"/>
      <c r="E4" s="11"/>
      <c r="F4" s="11"/>
      <c r="G4" s="11"/>
      <c r="H4" s="11"/>
      <c r="I4" s="11"/>
      <c r="J4" s="6" t="s">
        <v>204</v>
      </c>
      <c r="K4" s="10">
        <v>1400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2.2</v>
      </c>
      <c r="J8" s="15">
        <v>99.6</v>
      </c>
      <c r="K8" s="10">
        <f>H8*I8*J8</f>
        <v>438.24</v>
      </c>
    </row>
    <row r="9" spans="1:11">
      <c r="A9" s="77" t="s">
        <v>257</v>
      </c>
      <c r="B9" s="77"/>
      <c r="C9" s="18" t="s">
        <v>258</v>
      </c>
      <c r="D9" s="18">
        <v>19.8</v>
      </c>
      <c r="E9" s="18">
        <v>1</v>
      </c>
      <c r="F9" s="18">
        <v>19.8</v>
      </c>
      <c r="G9" s="14" t="s">
        <v>220</v>
      </c>
      <c r="H9" s="14">
        <v>2</v>
      </c>
      <c r="I9" s="14">
        <v>2.2</v>
      </c>
      <c r="J9" s="15">
        <v>68.59</v>
      </c>
      <c r="K9" s="10">
        <f>H9*I9*J9</f>
        <v>301.796</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740.036</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2.2</v>
      </c>
      <c r="K16" s="10">
        <f>H16/I16*J16</f>
        <v>17.7083333333333</v>
      </c>
    </row>
    <row r="17" ht="24" spans="1:11">
      <c r="A17" s="19" t="s">
        <v>230</v>
      </c>
      <c r="B17" s="36"/>
      <c r="C17" s="37" t="s">
        <v>231</v>
      </c>
      <c r="D17" s="37">
        <v>19.79</v>
      </c>
      <c r="E17" s="38" t="s">
        <v>232</v>
      </c>
      <c r="F17" s="37">
        <v>39.58</v>
      </c>
      <c r="G17" s="39" t="s">
        <v>233</v>
      </c>
      <c r="H17" s="34">
        <v>79000</v>
      </c>
      <c r="I17" s="34">
        <v>10560</v>
      </c>
      <c r="J17" s="35">
        <v>2.2</v>
      </c>
      <c r="K17" s="10">
        <f>H17/I17*J17</f>
        <v>16.4583333333333</v>
      </c>
    </row>
    <row r="18" spans="1:11">
      <c r="A18" s="6"/>
      <c r="B18" s="6"/>
      <c r="C18" s="6"/>
      <c r="D18" s="14"/>
      <c r="E18" s="14"/>
      <c r="F18" s="9"/>
      <c r="G18" s="18" t="s">
        <v>234</v>
      </c>
      <c r="H18" s="33">
        <v>390000</v>
      </c>
      <c r="I18" s="34">
        <v>10560</v>
      </c>
      <c r="J18" s="35">
        <v>2.2</v>
      </c>
      <c r="K18" s="10">
        <f>H18/I18*J18</f>
        <v>81.25</v>
      </c>
    </row>
    <row r="19" spans="1:11">
      <c r="A19" s="6"/>
      <c r="B19" s="6"/>
      <c r="C19" s="6"/>
      <c r="D19" s="14"/>
      <c r="E19" s="14"/>
      <c r="F19" s="9"/>
      <c r="G19" s="14"/>
      <c r="H19" s="14"/>
      <c r="I19" s="14"/>
      <c r="J19" s="114"/>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115.416666666667</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141.96392</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141.96392</v>
      </c>
    </row>
    <row r="30" spans="1:11">
      <c r="A30" s="6" t="s">
        <v>222</v>
      </c>
      <c r="B30" s="6"/>
      <c r="C30" s="6"/>
      <c r="D30" s="6"/>
      <c r="E30" s="6"/>
      <c r="F30" s="9">
        <f>SUM(F9:F29)</f>
        <v>327.58</v>
      </c>
      <c r="G30" s="6" t="s">
        <v>244</v>
      </c>
      <c r="H30" s="6"/>
      <c r="I30" s="6"/>
      <c r="J30" s="6"/>
      <c r="K30" s="10">
        <f>F30+K11+K23+K29</f>
        <v>1324.99658666667</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42" right="0.3" top="0.56" bottom="0.8" header="0.18" footer="0.5"/>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8.625" customWidth="1"/>
    <col min="5" max="5" width="15.625" customWidth="1"/>
    <col min="9" max="9" width="16.875" customWidth="1"/>
    <col min="10" max="10" width="14" customWidth="1"/>
    <col min="11" max="11" width="11.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4.75" customHeight="1" spans="1:11">
      <c r="A3" s="6" t="s">
        <v>13</v>
      </c>
      <c r="B3" s="7" t="s">
        <v>279</v>
      </c>
      <c r="C3" s="7"/>
      <c r="D3" s="6" t="s">
        <v>12</v>
      </c>
      <c r="E3" s="8" t="s">
        <v>113</v>
      </c>
      <c r="F3" s="6" t="s">
        <v>17</v>
      </c>
      <c r="G3" s="6" t="s">
        <v>36</v>
      </c>
      <c r="H3" s="6" t="s">
        <v>16</v>
      </c>
      <c r="I3" s="9"/>
      <c r="J3" s="6" t="s">
        <v>202</v>
      </c>
      <c r="K3" s="10">
        <f>K30</f>
        <v>340.257187878788</v>
      </c>
    </row>
    <row r="4" spans="1:11">
      <c r="A4" s="6" t="s">
        <v>15</v>
      </c>
      <c r="B4" s="11"/>
      <c r="C4" s="11"/>
      <c r="D4" s="11"/>
      <c r="E4" s="11"/>
      <c r="F4" s="11"/>
      <c r="G4" s="11"/>
      <c r="H4" s="11"/>
      <c r="I4" s="11"/>
      <c r="J4" s="6" t="s">
        <v>204</v>
      </c>
      <c r="K4" s="10">
        <v>420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0.5</v>
      </c>
      <c r="J8" s="15">
        <v>99.6</v>
      </c>
      <c r="K8" s="10">
        <f>H8*I8*J8</f>
        <v>99.6</v>
      </c>
    </row>
    <row r="9" spans="1:11">
      <c r="A9" s="77" t="s">
        <v>257</v>
      </c>
      <c r="B9" s="77"/>
      <c r="C9" s="95" t="s">
        <v>258</v>
      </c>
      <c r="D9" s="95">
        <v>19.8</v>
      </c>
      <c r="E9" s="95">
        <v>1</v>
      </c>
      <c r="F9" s="95">
        <v>19.8</v>
      </c>
      <c r="G9" s="14" t="s">
        <v>220</v>
      </c>
      <c r="H9" s="14">
        <v>2</v>
      </c>
      <c r="I9" s="14">
        <v>0.5</v>
      </c>
      <c r="J9" s="15">
        <v>68.59</v>
      </c>
      <c r="K9" s="10">
        <f>H9*I9*J9</f>
        <v>68.59</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168.19</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0.5</v>
      </c>
      <c r="K16" s="10">
        <f>H16/I16*J16</f>
        <v>4.02462121212121</v>
      </c>
    </row>
    <row r="17" ht="24" spans="1:11">
      <c r="A17" s="19" t="s">
        <v>230</v>
      </c>
      <c r="B17" s="36"/>
      <c r="C17" s="37" t="s">
        <v>231</v>
      </c>
      <c r="D17" s="37">
        <v>19.79</v>
      </c>
      <c r="E17" s="38" t="s">
        <v>232</v>
      </c>
      <c r="F17" s="37">
        <v>39.58</v>
      </c>
      <c r="G17" s="39" t="s">
        <v>233</v>
      </c>
      <c r="H17" s="34">
        <v>79000</v>
      </c>
      <c r="I17" s="34">
        <v>10560</v>
      </c>
      <c r="J17" s="35">
        <v>0.5</v>
      </c>
      <c r="K17" s="10">
        <f>H17/I17*J17</f>
        <v>3.7405303030303</v>
      </c>
    </row>
    <row r="18" spans="1:11">
      <c r="A18" s="6"/>
      <c r="B18" s="6"/>
      <c r="C18" s="6"/>
      <c r="D18" s="14"/>
      <c r="E18" s="14"/>
      <c r="F18" s="9"/>
      <c r="G18" s="18" t="s">
        <v>234</v>
      </c>
      <c r="H18" s="33">
        <v>390000</v>
      </c>
      <c r="I18" s="34">
        <v>10560</v>
      </c>
      <c r="J18" s="35">
        <v>0.5</v>
      </c>
      <c r="K18" s="10">
        <f>H18/I18*J18</f>
        <v>18.4659090909091</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26.2310606060606</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36.4561272727273</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36.4561272727273</v>
      </c>
    </row>
    <row r="30" spans="1:11">
      <c r="A30" s="6" t="s">
        <v>222</v>
      </c>
      <c r="B30" s="6"/>
      <c r="C30" s="6"/>
      <c r="D30" s="6"/>
      <c r="E30" s="6"/>
      <c r="F30" s="9">
        <f>SUM(F9:F29)</f>
        <v>109.38</v>
      </c>
      <c r="G30" s="6" t="s">
        <v>244</v>
      </c>
      <c r="H30" s="6"/>
      <c r="I30" s="6"/>
      <c r="J30" s="6"/>
      <c r="K30" s="10">
        <f>F30+K11+K23+K29</f>
        <v>340.257187878788</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3" top="1" bottom="0.58" header="0.5" footer="0.5"/>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7" customWidth="1"/>
    <col min="5" max="5" width="15.625" customWidth="1"/>
    <col min="9" max="9" width="16.875" customWidth="1"/>
    <col min="10" max="10" width="14" customWidth="1"/>
    <col min="11" max="11" width="1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7.5" customHeight="1" spans="1:11">
      <c r="A3" s="6" t="s">
        <v>13</v>
      </c>
      <c r="B3" s="7" t="s">
        <v>116</v>
      </c>
      <c r="C3" s="7"/>
      <c r="D3" s="6" t="s">
        <v>12</v>
      </c>
      <c r="E3" s="8" t="s">
        <v>115</v>
      </c>
      <c r="F3" s="6" t="s">
        <v>17</v>
      </c>
      <c r="G3" s="6" t="s">
        <v>36</v>
      </c>
      <c r="H3" s="6" t="s">
        <v>16</v>
      </c>
      <c r="I3" s="9"/>
      <c r="J3" s="6" t="s">
        <v>202</v>
      </c>
      <c r="K3" s="10">
        <f>K30</f>
        <v>179.565187878788</v>
      </c>
    </row>
    <row r="4" ht="27.75" customHeight="1" spans="1:11">
      <c r="A4" s="6" t="s">
        <v>15</v>
      </c>
      <c r="B4" s="11" t="s">
        <v>280</v>
      </c>
      <c r="C4" s="11"/>
      <c r="D4" s="11"/>
      <c r="E4" s="11"/>
      <c r="F4" s="11"/>
      <c r="G4" s="11"/>
      <c r="H4" s="11"/>
      <c r="I4" s="11"/>
      <c r="J4" s="6" t="s">
        <v>204</v>
      </c>
      <c r="K4" s="10">
        <v>200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1</v>
      </c>
      <c r="I8" s="14">
        <v>0.5</v>
      </c>
      <c r="J8" s="46">
        <v>99.6</v>
      </c>
      <c r="K8" s="10">
        <f>H8*I8*J8</f>
        <v>49.8</v>
      </c>
    </row>
    <row r="9" ht="14.25" spans="1:11">
      <c r="A9" s="39"/>
      <c r="B9" s="39"/>
      <c r="C9" s="18"/>
      <c r="D9" s="18"/>
      <c r="E9" s="18"/>
      <c r="F9" s="18"/>
      <c r="G9" s="14" t="s">
        <v>220</v>
      </c>
      <c r="H9" s="14">
        <v>1</v>
      </c>
      <c r="I9" s="14">
        <v>0.5</v>
      </c>
      <c r="J9" s="46">
        <v>68.59</v>
      </c>
      <c r="K9" s="10">
        <f>H9*I9*J9</f>
        <v>34.295</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84.095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0.5</v>
      </c>
      <c r="K16" s="10">
        <f>H16/I16*J16</f>
        <v>4.02462121212121</v>
      </c>
    </row>
    <row r="17" ht="24" spans="1:11">
      <c r="A17" s="19"/>
      <c r="B17" s="36"/>
      <c r="C17" s="37"/>
      <c r="D17" s="37"/>
      <c r="E17" s="38"/>
      <c r="F17" s="37"/>
      <c r="G17" s="39" t="s">
        <v>233</v>
      </c>
      <c r="H17" s="34">
        <v>79000</v>
      </c>
      <c r="I17" s="34">
        <v>10560</v>
      </c>
      <c r="J17" s="34">
        <v>0.5</v>
      </c>
      <c r="K17" s="10">
        <f>H17/I17*J17</f>
        <v>3.7405303030303</v>
      </c>
    </row>
    <row r="18" spans="1:11">
      <c r="A18" s="6"/>
      <c r="B18" s="6"/>
      <c r="C18" s="6"/>
      <c r="D18" s="14"/>
      <c r="E18" s="14"/>
      <c r="F18" s="9"/>
      <c r="G18" s="18" t="s">
        <v>234</v>
      </c>
      <c r="H18" s="33">
        <v>390000</v>
      </c>
      <c r="I18" s="34">
        <v>10560</v>
      </c>
      <c r="J18" s="34">
        <v>0.5</v>
      </c>
      <c r="K18" s="10">
        <f>H18/I18*J18</f>
        <v>18.4659090909091</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26.2310606060606</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19.2391272727273</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19.2391272727273</v>
      </c>
    </row>
    <row r="30" spans="1:11">
      <c r="A30" s="6" t="s">
        <v>222</v>
      </c>
      <c r="B30" s="6"/>
      <c r="C30" s="6"/>
      <c r="D30" s="6"/>
      <c r="E30" s="6"/>
      <c r="F30" s="9">
        <f>SUM(F9:F29)</f>
        <v>50</v>
      </c>
      <c r="G30" s="6" t="s">
        <v>244</v>
      </c>
      <c r="H30" s="6"/>
      <c r="I30" s="6"/>
      <c r="J30" s="6"/>
      <c r="K30" s="10">
        <f>F30+K11+K23+K29</f>
        <v>179.565187878788</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0.56" bottom="0.61" header="0.38" footer="0.5"/>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7.5" customWidth="1"/>
    <col min="5" max="5" width="16.625" customWidth="1"/>
    <col min="9" max="9" width="16.875" customWidth="1"/>
    <col min="10" max="10" width="14" customWidth="1"/>
    <col min="11" max="11" width="11.3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4" customHeight="1" spans="1:11">
      <c r="A3" s="6" t="s">
        <v>13</v>
      </c>
      <c r="B3" s="7" t="s">
        <v>121</v>
      </c>
      <c r="C3" s="7"/>
      <c r="D3" s="6" t="s">
        <v>12</v>
      </c>
      <c r="E3" s="8" t="s">
        <v>120</v>
      </c>
      <c r="F3" s="6" t="s">
        <v>17</v>
      </c>
      <c r="G3" s="6" t="s">
        <v>124</v>
      </c>
      <c r="H3" s="6" t="s">
        <v>16</v>
      </c>
      <c r="I3" s="9"/>
      <c r="J3" s="6" t="s">
        <v>202</v>
      </c>
      <c r="K3" s="10">
        <f>K30</f>
        <v>2400.41471515151</v>
      </c>
    </row>
    <row r="4" ht="23.25" customHeight="1" spans="1:11">
      <c r="A4" s="6" t="s">
        <v>15</v>
      </c>
      <c r="B4" s="11" t="s">
        <v>281</v>
      </c>
      <c r="C4" s="11"/>
      <c r="D4" s="11"/>
      <c r="E4" s="11"/>
      <c r="F4" s="11"/>
      <c r="G4" s="11"/>
      <c r="H4" s="11"/>
      <c r="I4" s="11"/>
      <c r="J4" s="6" t="s">
        <v>204</v>
      </c>
      <c r="K4" s="10">
        <v>2600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3</v>
      </c>
      <c r="I8" s="14">
        <v>3.5</v>
      </c>
      <c r="J8" s="15">
        <v>99.6</v>
      </c>
      <c r="K8" s="10">
        <f>H8*I8*J8</f>
        <v>1045.8</v>
      </c>
    </row>
    <row r="9" spans="1:11">
      <c r="A9" s="77" t="s">
        <v>257</v>
      </c>
      <c r="B9" s="77"/>
      <c r="C9" s="18" t="s">
        <v>258</v>
      </c>
      <c r="D9" s="18">
        <v>19.8</v>
      </c>
      <c r="E9" s="18">
        <v>1</v>
      </c>
      <c r="F9" s="18">
        <v>19.8</v>
      </c>
      <c r="G9" s="14" t="s">
        <v>220</v>
      </c>
      <c r="H9" s="14">
        <v>2</v>
      </c>
      <c r="I9" s="14">
        <v>3.5</v>
      </c>
      <c r="J9" s="15">
        <v>68.59</v>
      </c>
      <c r="K9" s="10">
        <f>H9*I9*J9</f>
        <v>480.13</v>
      </c>
    </row>
    <row r="10" spans="1:11">
      <c r="A10" s="19" t="s">
        <v>259</v>
      </c>
      <c r="B10" s="19"/>
      <c r="C10" s="18" t="s">
        <v>260</v>
      </c>
      <c r="D10" s="18">
        <v>90.09</v>
      </c>
      <c r="E10" s="20">
        <v>3</v>
      </c>
      <c r="F10" s="21">
        <v>270.27</v>
      </c>
      <c r="G10" s="14" t="s">
        <v>221</v>
      </c>
      <c r="H10" s="14"/>
      <c r="I10" s="22"/>
      <c r="J10" s="23"/>
      <c r="K10" s="10"/>
    </row>
    <row r="11" spans="1:11">
      <c r="A11" s="19" t="s">
        <v>263</v>
      </c>
      <c r="B11" s="19"/>
      <c r="C11" s="18" t="s">
        <v>260</v>
      </c>
      <c r="D11" s="18">
        <v>19.01</v>
      </c>
      <c r="E11" s="18">
        <v>3</v>
      </c>
      <c r="F11" s="18">
        <v>54.03</v>
      </c>
      <c r="G11" s="6" t="s">
        <v>222</v>
      </c>
      <c r="H11" s="6"/>
      <c r="I11" s="6"/>
      <c r="J11" s="6"/>
      <c r="K11" s="10">
        <f>SUM(K8:K10)</f>
        <v>1525.93</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3.5</v>
      </c>
      <c r="K16" s="10">
        <f>H16/I16*J16</f>
        <v>28.1723484848485</v>
      </c>
    </row>
    <row r="17" ht="24" spans="1:11">
      <c r="A17" s="19" t="s">
        <v>230</v>
      </c>
      <c r="B17" s="36"/>
      <c r="C17" s="37" t="s">
        <v>231</v>
      </c>
      <c r="D17" s="37">
        <v>19.79</v>
      </c>
      <c r="E17" s="38" t="s">
        <v>232</v>
      </c>
      <c r="F17" s="37">
        <v>39.58</v>
      </c>
      <c r="G17" s="39" t="s">
        <v>233</v>
      </c>
      <c r="H17" s="34">
        <v>79000</v>
      </c>
      <c r="I17" s="34">
        <v>10560</v>
      </c>
      <c r="J17" s="34">
        <v>3.5</v>
      </c>
      <c r="K17" s="10">
        <f>H17/I17*J17</f>
        <v>26.1837121212121</v>
      </c>
    </row>
    <row r="18" spans="1:11">
      <c r="A18" s="6"/>
      <c r="B18" s="6"/>
      <c r="C18" s="6"/>
      <c r="D18" s="14"/>
      <c r="E18" s="14"/>
      <c r="F18" s="9"/>
      <c r="G18" s="18" t="s">
        <v>234</v>
      </c>
      <c r="H18" s="33">
        <v>390000</v>
      </c>
      <c r="I18" s="34">
        <v>10560</v>
      </c>
      <c r="J18" s="34">
        <v>3.5</v>
      </c>
      <c r="K18" s="10">
        <f>H18/I18*J18</f>
        <v>129.261363636364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183.617424242424</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257.187290909091</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257.187290909091</v>
      </c>
    </row>
    <row r="30" spans="1:11">
      <c r="A30" s="6" t="s">
        <v>222</v>
      </c>
      <c r="B30" s="6"/>
      <c r="C30" s="6"/>
      <c r="D30" s="6"/>
      <c r="E30" s="6"/>
      <c r="F30" s="9">
        <f>SUM(F9:F29)</f>
        <v>433.68</v>
      </c>
      <c r="G30" s="6" t="s">
        <v>244</v>
      </c>
      <c r="H30" s="6"/>
      <c r="I30" s="6"/>
      <c r="J30" s="6"/>
      <c r="K30" s="10">
        <f>F30+K11+K23+K29</f>
        <v>2400.41471515151</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0.54"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4" sqref="A4"/>
    </sheetView>
  </sheetViews>
  <sheetFormatPr defaultColWidth="10" defaultRowHeight="13.5"/>
  <cols>
    <col min="1" max="1" width="13.125" customWidth="1"/>
    <col min="2" max="2" width="8.375" customWidth="1"/>
    <col min="3" max="3" width="10" hidden="1" customWidth="1"/>
    <col min="4" max="4" width="9.125" customWidth="1"/>
    <col min="5" max="5" width="14.625" customWidth="1"/>
    <col min="6" max="6" width="11.125" customWidth="1"/>
    <col min="7" max="7" width="14.25" customWidth="1"/>
    <col min="9" max="9" width="12.75" customWidth="1"/>
    <col min="10" max="10" width="13" customWidth="1"/>
    <col min="11" max="11" width="15.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4"/>
    </row>
    <row r="3" ht="36.75" customHeight="1" spans="1:11">
      <c r="A3" s="6" t="s">
        <v>13</v>
      </c>
      <c r="B3" s="7" t="s">
        <v>25</v>
      </c>
      <c r="C3" s="7"/>
      <c r="D3" s="6" t="s">
        <v>12</v>
      </c>
      <c r="E3" s="8" t="s">
        <v>24</v>
      </c>
      <c r="F3" s="6" t="s">
        <v>17</v>
      </c>
      <c r="G3" s="6" t="s">
        <v>28</v>
      </c>
      <c r="H3" s="6" t="s">
        <v>16</v>
      </c>
      <c r="I3" s="9"/>
      <c r="J3" s="6" t="s">
        <v>202</v>
      </c>
      <c r="K3" s="9">
        <f>K30</f>
        <v>1467.96753939394</v>
      </c>
    </row>
    <row r="4" ht="31.5" customHeight="1" spans="1:11">
      <c r="A4" s="6" t="s">
        <v>15</v>
      </c>
      <c r="B4" s="11" t="s">
        <v>203</v>
      </c>
      <c r="C4" s="11"/>
      <c r="D4" s="11"/>
      <c r="E4" s="11"/>
      <c r="F4" s="11"/>
      <c r="G4" s="11"/>
      <c r="H4" s="11"/>
      <c r="I4" s="11"/>
      <c r="J4" s="6" t="s">
        <v>204</v>
      </c>
      <c r="K4" s="9">
        <v>1500</v>
      </c>
    </row>
    <row r="5" spans="1:11">
      <c r="A5" s="4" t="s">
        <v>205</v>
      </c>
      <c r="B5" s="4"/>
      <c r="C5" s="4"/>
      <c r="D5" s="4"/>
      <c r="E5" s="4"/>
      <c r="F5" s="4"/>
      <c r="G5" s="4"/>
      <c r="H5" s="4"/>
      <c r="I5" s="4"/>
      <c r="J5" s="4"/>
      <c r="K5" s="4"/>
    </row>
    <row r="6" spans="1:11">
      <c r="A6" s="6" t="s">
        <v>206</v>
      </c>
      <c r="B6" s="6"/>
      <c r="C6" s="6"/>
      <c r="D6" s="6"/>
      <c r="E6" s="6"/>
      <c r="F6" s="6"/>
      <c r="G6" s="6" t="s">
        <v>207</v>
      </c>
      <c r="H6" s="6"/>
      <c r="I6" s="6"/>
      <c r="J6" s="6"/>
      <c r="K6" s="6"/>
    </row>
    <row r="7" spans="1:11">
      <c r="A7" s="6" t="s">
        <v>208</v>
      </c>
      <c r="B7" s="6"/>
      <c r="C7" s="6" t="s">
        <v>209</v>
      </c>
      <c r="D7" s="6" t="s">
        <v>210</v>
      </c>
      <c r="E7" s="6" t="s">
        <v>211</v>
      </c>
      <c r="F7" s="6" t="s">
        <v>212</v>
      </c>
      <c r="G7" s="6" t="s">
        <v>213</v>
      </c>
      <c r="H7" s="6" t="s">
        <v>214</v>
      </c>
      <c r="I7" s="6" t="s">
        <v>215</v>
      </c>
      <c r="J7" s="6" t="s">
        <v>216</v>
      </c>
      <c r="K7" s="6" t="s">
        <v>217</v>
      </c>
    </row>
    <row r="8" ht="14.25" spans="1:11">
      <c r="A8" s="144" t="s">
        <v>218</v>
      </c>
      <c r="B8" s="145"/>
      <c r="C8" s="145"/>
      <c r="D8" s="145"/>
      <c r="E8" s="145"/>
      <c r="F8" s="146"/>
      <c r="G8" s="14" t="s">
        <v>219</v>
      </c>
      <c r="H8" s="14">
        <v>3</v>
      </c>
      <c r="I8" s="14">
        <v>2.5</v>
      </c>
      <c r="J8" s="46">
        <v>99.6</v>
      </c>
      <c r="K8" s="9">
        <f>H8*I8*J8</f>
        <v>747</v>
      </c>
    </row>
    <row r="9" ht="14.25" spans="1:11">
      <c r="A9" s="39"/>
      <c r="B9" s="39"/>
      <c r="C9" s="18"/>
      <c r="D9" s="18"/>
      <c r="E9" s="18"/>
      <c r="F9" s="18"/>
      <c r="G9" s="14" t="s">
        <v>220</v>
      </c>
      <c r="H9" s="14">
        <v>2</v>
      </c>
      <c r="I9" s="14">
        <v>2.5</v>
      </c>
      <c r="J9" s="46">
        <v>68.59</v>
      </c>
      <c r="K9" s="9">
        <f>H9*I9*J9</f>
        <v>342.95</v>
      </c>
    </row>
    <row r="10" spans="1:11">
      <c r="A10" s="24"/>
      <c r="B10" s="24"/>
      <c r="C10" s="28"/>
      <c r="D10" s="28"/>
      <c r="E10" s="112"/>
      <c r="F10" s="113"/>
      <c r="G10" s="14" t="s">
        <v>221</v>
      </c>
      <c r="H10" s="14"/>
      <c r="I10" s="22"/>
      <c r="J10" s="23"/>
      <c r="K10" s="9"/>
    </row>
    <row r="11" spans="1:11">
      <c r="A11" s="24"/>
      <c r="B11" s="24"/>
      <c r="C11" s="28"/>
      <c r="D11" s="28"/>
      <c r="E11" s="28"/>
      <c r="F11" s="28"/>
      <c r="G11" s="6" t="s">
        <v>222</v>
      </c>
      <c r="H11" s="6"/>
      <c r="I11" s="6"/>
      <c r="J11" s="6"/>
      <c r="K11" s="9">
        <f>SUM(K8:K10)</f>
        <v>1089.95</v>
      </c>
    </row>
    <row r="12" ht="14.25" spans="1:11">
      <c r="A12" s="24"/>
      <c r="B12" s="24"/>
      <c r="C12" s="25"/>
      <c r="D12" s="26"/>
      <c r="E12" s="26"/>
      <c r="F12" s="26"/>
      <c r="G12" s="6" t="s">
        <v>223</v>
      </c>
      <c r="H12" s="6"/>
      <c r="I12" s="6"/>
      <c r="J12" s="6"/>
      <c r="K12" s="6"/>
    </row>
    <row r="13" ht="14.25" spans="1:11">
      <c r="A13" s="27"/>
      <c r="B13" s="27"/>
      <c r="C13" s="28"/>
      <c r="D13" s="28"/>
      <c r="E13" s="28"/>
      <c r="F13" s="28"/>
      <c r="G13" s="6"/>
      <c r="H13" s="6"/>
      <c r="I13" s="6"/>
      <c r="J13" s="6"/>
      <c r="K13" s="6"/>
    </row>
    <row r="14" spans="1:11">
      <c r="A14" s="29"/>
      <c r="B14" s="29"/>
      <c r="C14" s="30"/>
      <c r="D14" s="30"/>
      <c r="E14" s="30"/>
      <c r="F14" s="31"/>
      <c r="G14" s="6"/>
      <c r="H14" s="6"/>
      <c r="I14" s="6"/>
      <c r="J14" s="6"/>
      <c r="K14" s="6"/>
    </row>
    <row r="15" spans="1:11">
      <c r="A15" s="32"/>
      <c r="B15" s="32"/>
      <c r="C15" s="23"/>
      <c r="D15" s="23"/>
      <c r="E15" s="23"/>
      <c r="F15" s="23"/>
      <c r="G15" s="6" t="s">
        <v>224</v>
      </c>
      <c r="H15" s="6" t="s">
        <v>225</v>
      </c>
      <c r="I15" s="6" t="s">
        <v>226</v>
      </c>
      <c r="J15" s="6" t="s">
        <v>227</v>
      </c>
      <c r="K15" s="6" t="s">
        <v>217</v>
      </c>
    </row>
    <row r="16" spans="1:11">
      <c r="A16" s="13" t="s">
        <v>228</v>
      </c>
      <c r="B16" s="13"/>
      <c r="C16" s="13"/>
      <c r="D16" s="13"/>
      <c r="E16" s="13"/>
      <c r="F16" s="13"/>
      <c r="G16" s="18" t="s">
        <v>229</v>
      </c>
      <c r="H16" s="33">
        <v>85000</v>
      </c>
      <c r="I16" s="34">
        <v>10560</v>
      </c>
      <c r="J16" s="34">
        <v>2.5</v>
      </c>
      <c r="K16" s="9">
        <f>H16/I16*J16</f>
        <v>20.1231060606061</v>
      </c>
    </row>
    <row r="17" ht="21.75" customHeight="1" spans="1:11">
      <c r="A17" s="19" t="s">
        <v>230</v>
      </c>
      <c r="B17" s="36"/>
      <c r="C17" s="37" t="s">
        <v>231</v>
      </c>
      <c r="D17" s="37">
        <v>19.79</v>
      </c>
      <c r="E17" s="38" t="s">
        <v>232</v>
      </c>
      <c r="F17" s="37">
        <v>39.58</v>
      </c>
      <c r="G17" s="39" t="s">
        <v>233</v>
      </c>
      <c r="H17" s="34">
        <v>79000</v>
      </c>
      <c r="I17" s="34">
        <v>10560</v>
      </c>
      <c r="J17" s="34">
        <v>2.5</v>
      </c>
      <c r="K17" s="9">
        <f>H17/I17*J17</f>
        <v>18.7026515151515</v>
      </c>
    </row>
    <row r="18" spans="1:11">
      <c r="A18" s="6"/>
      <c r="B18" s="6"/>
      <c r="C18" s="6"/>
      <c r="D18" s="14"/>
      <c r="E18" s="14"/>
      <c r="F18" s="9"/>
      <c r="G18" s="18" t="s">
        <v>234</v>
      </c>
      <c r="H18" s="33">
        <v>390000</v>
      </c>
      <c r="I18" s="34">
        <v>10560</v>
      </c>
      <c r="J18" s="34">
        <v>2.5</v>
      </c>
      <c r="K18" s="9">
        <f>H18/I18*J18</f>
        <v>92.3295454545455</v>
      </c>
    </row>
    <row r="19" spans="1:11">
      <c r="A19" s="6"/>
      <c r="B19" s="6"/>
      <c r="C19" s="6"/>
      <c r="D19" s="14"/>
      <c r="E19" s="14"/>
      <c r="F19" s="9"/>
      <c r="G19" s="14"/>
      <c r="H19" s="14"/>
      <c r="I19" s="14"/>
      <c r="J19" s="40"/>
      <c r="K19" s="9"/>
    </row>
    <row r="20" spans="1:11">
      <c r="A20" s="6"/>
      <c r="B20" s="6"/>
      <c r="C20" s="6"/>
      <c r="D20" s="14"/>
      <c r="E20" s="14"/>
      <c r="F20" s="9"/>
      <c r="G20" s="14"/>
      <c r="H20" s="14"/>
      <c r="I20" s="14"/>
      <c r="J20" s="41"/>
      <c r="K20" s="9"/>
    </row>
    <row r="21" spans="1:11">
      <c r="A21" s="6"/>
      <c r="B21" s="6"/>
      <c r="C21" s="6"/>
      <c r="D21" s="14"/>
      <c r="E21" s="14"/>
      <c r="F21" s="9"/>
      <c r="G21" s="14"/>
      <c r="H21" s="14"/>
      <c r="I21" s="14"/>
      <c r="J21" s="41"/>
      <c r="K21" s="9"/>
    </row>
    <row r="22" spans="1:11">
      <c r="A22" s="6"/>
      <c r="B22" s="6"/>
      <c r="C22" s="6"/>
      <c r="D22" s="14"/>
      <c r="E22" s="14"/>
      <c r="F22" s="9"/>
      <c r="G22" s="14"/>
      <c r="H22" s="14"/>
      <c r="I22" s="42"/>
      <c r="J22" s="43"/>
      <c r="K22" s="9"/>
    </row>
    <row r="23" spans="1:11">
      <c r="A23" s="6"/>
      <c r="B23" s="6"/>
      <c r="C23" s="6"/>
      <c r="D23" s="14"/>
      <c r="E23" s="14"/>
      <c r="F23" s="9"/>
      <c r="G23" s="6" t="s">
        <v>222</v>
      </c>
      <c r="H23" s="6"/>
      <c r="I23" s="6"/>
      <c r="J23" s="6"/>
      <c r="K23" s="9">
        <f>SUM(K16:K22)</f>
        <v>131.155303030303</v>
      </c>
    </row>
    <row r="24" spans="1:11">
      <c r="A24" s="13" t="s">
        <v>235</v>
      </c>
      <c r="B24" s="13"/>
      <c r="C24" s="13"/>
      <c r="D24" s="13"/>
      <c r="E24" s="13"/>
      <c r="F24" s="13"/>
      <c r="G24" s="6" t="s">
        <v>236</v>
      </c>
      <c r="H24" s="6"/>
      <c r="I24" s="6"/>
      <c r="J24" s="6"/>
      <c r="K24" s="6"/>
    </row>
    <row r="25" spans="1:11">
      <c r="A25" s="6">
        <v>6</v>
      </c>
      <c r="B25" s="6"/>
      <c r="C25" s="6"/>
      <c r="D25" s="14"/>
      <c r="E25" s="14"/>
      <c r="F25" s="9">
        <v>50</v>
      </c>
      <c r="G25" s="6" t="s">
        <v>13</v>
      </c>
      <c r="H25" s="6" t="s">
        <v>237</v>
      </c>
      <c r="I25" s="6"/>
      <c r="J25" s="6"/>
      <c r="K25" s="6" t="s">
        <v>212</v>
      </c>
    </row>
    <row r="26" spans="1:11">
      <c r="A26" s="44"/>
      <c r="B26" s="44"/>
      <c r="C26" s="44"/>
      <c r="D26" s="14"/>
      <c r="E26" s="14"/>
      <c r="F26" s="9"/>
      <c r="G26" s="14" t="s">
        <v>238</v>
      </c>
      <c r="H26" s="6" t="s">
        <v>239</v>
      </c>
      <c r="I26" s="6"/>
      <c r="J26" s="6"/>
      <c r="K26" s="9">
        <f>(F30+K11+K23)*0.12</f>
        <v>157.282236363636</v>
      </c>
    </row>
    <row r="27" spans="1:11">
      <c r="A27" s="44"/>
      <c r="B27" s="44"/>
      <c r="C27" s="44"/>
      <c r="D27" s="14"/>
      <c r="E27" s="14"/>
      <c r="F27" s="9"/>
      <c r="G27" s="14" t="s">
        <v>240</v>
      </c>
      <c r="H27" s="6" t="s">
        <v>241</v>
      </c>
      <c r="I27" s="6"/>
      <c r="J27" s="6"/>
      <c r="K27" s="9"/>
    </row>
    <row r="28" spans="1:11">
      <c r="A28" s="44"/>
      <c r="B28" s="44"/>
      <c r="C28" s="44"/>
      <c r="D28" s="14"/>
      <c r="E28" s="14"/>
      <c r="F28" s="9"/>
      <c r="G28" s="14" t="s">
        <v>242</v>
      </c>
      <c r="H28" s="6" t="s">
        <v>243</v>
      </c>
      <c r="I28" s="6"/>
      <c r="J28" s="6"/>
      <c r="K28" s="9"/>
    </row>
    <row r="29" spans="1:11">
      <c r="A29" s="44"/>
      <c r="B29" s="44"/>
      <c r="C29" s="44"/>
      <c r="D29" s="14"/>
      <c r="E29" s="14"/>
      <c r="F29" s="9"/>
      <c r="G29" s="6" t="s">
        <v>222</v>
      </c>
      <c r="H29" s="6"/>
      <c r="I29" s="6"/>
      <c r="J29" s="6"/>
      <c r="K29" s="9">
        <f>SUM(K26:K28)</f>
        <v>157.282236363636</v>
      </c>
    </row>
    <row r="30" spans="1:11">
      <c r="A30" s="6" t="s">
        <v>222</v>
      </c>
      <c r="B30" s="6"/>
      <c r="C30" s="6"/>
      <c r="D30" s="6"/>
      <c r="E30" s="6"/>
      <c r="F30" s="9">
        <f>SUM(F9:F29)</f>
        <v>89.58</v>
      </c>
      <c r="G30" s="6" t="s">
        <v>244</v>
      </c>
      <c r="H30" s="6"/>
      <c r="I30" s="6"/>
      <c r="J30" s="6"/>
      <c r="K30" s="9">
        <f>F30+K11+K23+K29</f>
        <v>1467.96753939394</v>
      </c>
    </row>
    <row r="31" spans="1:11">
      <c r="A31" s="143"/>
      <c r="B31" s="143"/>
      <c r="C31" s="143"/>
      <c r="D31" s="143"/>
      <c r="E31" s="143"/>
      <c r="F31" s="143"/>
      <c r="G31" s="143"/>
      <c r="H31" s="143"/>
      <c r="I31" s="143"/>
      <c r="J31" s="143"/>
      <c r="K31" s="143"/>
    </row>
    <row r="32" spans="1:11">
      <c r="A32" s="147" t="s">
        <v>245</v>
      </c>
      <c r="B32" s="147"/>
      <c r="C32" s="147"/>
      <c r="D32" s="147"/>
      <c r="I32" t="s">
        <v>246</v>
      </c>
    </row>
  </sheetData>
  <mergeCells count="43">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K31"/>
    <mergeCell ref="A32:D32"/>
  </mergeCells>
  <pageMargins left="0.9" right="0.75" top="0.38" bottom="0.32" header="0.18" footer="0.17"/>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IV31"/>
    </sheetView>
  </sheetViews>
  <sheetFormatPr defaultColWidth="10" defaultRowHeight="13.5"/>
  <cols>
    <col min="2" max="2" width="12.125" customWidth="1"/>
    <col min="3" max="3" width="7.75" customWidth="1"/>
    <col min="5" max="5" width="15.375" customWidth="1"/>
    <col min="9" max="9" width="14.625" customWidth="1"/>
    <col min="10" max="10" width="14" customWidth="1"/>
    <col min="11" max="11" width="12.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4.5" customHeight="1" spans="1:11">
      <c r="A3" s="6" t="s">
        <v>13</v>
      </c>
      <c r="B3" s="7" t="s">
        <v>127</v>
      </c>
      <c r="C3" s="7"/>
      <c r="D3" s="6" t="s">
        <v>12</v>
      </c>
      <c r="E3" s="8" t="s">
        <v>126</v>
      </c>
      <c r="F3" s="6" t="s">
        <v>17</v>
      </c>
      <c r="G3" s="6" t="s">
        <v>130</v>
      </c>
      <c r="H3" s="6" t="s">
        <v>16</v>
      </c>
      <c r="I3" s="9"/>
      <c r="J3" s="6" t="s">
        <v>202</v>
      </c>
      <c r="K3" s="10">
        <f>K30</f>
        <v>1734.52753939394</v>
      </c>
    </row>
    <row r="4" ht="24.75" customHeight="1" spans="1:11">
      <c r="A4" s="6" t="s">
        <v>15</v>
      </c>
      <c r="B4" s="11" t="s">
        <v>282</v>
      </c>
      <c r="C4" s="11"/>
      <c r="D4" s="11"/>
      <c r="E4" s="11"/>
      <c r="F4" s="11"/>
      <c r="G4" s="11"/>
      <c r="H4" s="11"/>
      <c r="I4" s="11"/>
      <c r="J4" s="6" t="s">
        <v>204</v>
      </c>
      <c r="K4" s="10">
        <v>2000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3</v>
      </c>
      <c r="I8" s="14">
        <v>2.5</v>
      </c>
      <c r="J8" s="15">
        <v>99.6</v>
      </c>
      <c r="K8" s="10">
        <f>H8*I8*J8</f>
        <v>747</v>
      </c>
    </row>
    <row r="9" spans="1:11">
      <c r="A9" s="39" t="s">
        <v>257</v>
      </c>
      <c r="B9" s="39"/>
      <c r="C9" s="18" t="s">
        <v>258</v>
      </c>
      <c r="D9" s="18">
        <v>19.8</v>
      </c>
      <c r="E9" s="18">
        <v>1</v>
      </c>
      <c r="F9" s="18">
        <v>19.8</v>
      </c>
      <c r="G9" s="14" t="s">
        <v>220</v>
      </c>
      <c r="H9" s="14">
        <v>2</v>
      </c>
      <c r="I9" s="14">
        <v>2.5</v>
      </c>
      <c r="J9" s="15">
        <v>68.59</v>
      </c>
      <c r="K9" s="10">
        <f>H9*I9*J9</f>
        <v>342.95</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1089.95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2.5</v>
      </c>
      <c r="K16" s="10">
        <f>H16/I16*J16</f>
        <v>20.1231060606061</v>
      </c>
    </row>
    <row r="17" ht="24" spans="1:11">
      <c r="A17" s="19" t="s">
        <v>230</v>
      </c>
      <c r="B17" s="36"/>
      <c r="C17" s="37" t="s">
        <v>231</v>
      </c>
      <c r="D17" s="37">
        <v>19.79</v>
      </c>
      <c r="E17" s="38" t="s">
        <v>232</v>
      </c>
      <c r="F17" s="37">
        <v>39.58</v>
      </c>
      <c r="G17" s="39" t="s">
        <v>233</v>
      </c>
      <c r="H17" s="34">
        <v>79000</v>
      </c>
      <c r="I17" s="34">
        <v>10560</v>
      </c>
      <c r="J17" s="35">
        <v>2.5</v>
      </c>
      <c r="K17" s="10">
        <f>H17/I17*J17</f>
        <v>18.7026515151515</v>
      </c>
    </row>
    <row r="18" spans="1:11">
      <c r="A18" s="6"/>
      <c r="B18" s="6"/>
      <c r="C18" s="6"/>
      <c r="D18" s="14"/>
      <c r="E18" s="14"/>
      <c r="F18" s="9"/>
      <c r="G18" s="18" t="s">
        <v>234</v>
      </c>
      <c r="H18" s="33">
        <v>390000</v>
      </c>
      <c r="I18" s="34">
        <v>10560</v>
      </c>
      <c r="J18" s="35">
        <v>2.5</v>
      </c>
      <c r="K18" s="10">
        <f>H18/I18*J18</f>
        <v>92.3295454545455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131.155303030303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185.842236363636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185.842236363636</v>
      </c>
    </row>
    <row r="30" spans="1:11">
      <c r="A30" s="6" t="s">
        <v>222</v>
      </c>
      <c r="B30" s="6"/>
      <c r="C30" s="6"/>
      <c r="D30" s="6"/>
      <c r="E30" s="6"/>
      <c r="F30" s="9">
        <f>SUM(F9:F29)</f>
        <v>327.58</v>
      </c>
      <c r="G30" s="6" t="s">
        <v>244</v>
      </c>
      <c r="H30" s="6"/>
      <c r="I30" s="6"/>
      <c r="J30" s="6"/>
      <c r="K30" s="10">
        <f>F30+K11+K23+K29</f>
        <v>1734.52753939394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0.65" header="0.5" footer="0.5"/>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8.125" customWidth="1"/>
    <col min="5" max="5" width="16.125" customWidth="1"/>
    <col min="9" max="9" width="16.875" customWidth="1"/>
    <col min="10" max="10" width="14" customWidth="1"/>
    <col min="11" max="11" width="13.3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0" customHeight="1" spans="1:11">
      <c r="A3" s="6" t="s">
        <v>13</v>
      </c>
      <c r="B3" s="7" t="s">
        <v>283</v>
      </c>
      <c r="C3" s="7"/>
      <c r="D3" s="6" t="s">
        <v>12</v>
      </c>
      <c r="E3" s="8" t="s">
        <v>131</v>
      </c>
      <c r="F3" s="6" t="s">
        <v>17</v>
      </c>
      <c r="G3" s="6" t="s">
        <v>130</v>
      </c>
      <c r="H3" s="6" t="s">
        <v>16</v>
      </c>
      <c r="I3" s="9"/>
      <c r="J3" s="6" t="s">
        <v>202</v>
      </c>
      <c r="K3" s="10">
        <f>K30</f>
        <v>1734.52753939394</v>
      </c>
    </row>
    <row r="4" ht="21.75" customHeight="1" spans="1:11">
      <c r="A4" s="6" t="s">
        <v>15</v>
      </c>
      <c r="B4" s="11"/>
      <c r="C4" s="11"/>
      <c r="D4" s="11"/>
      <c r="E4" s="11"/>
      <c r="F4" s="11"/>
      <c r="G4" s="11"/>
      <c r="H4" s="11"/>
      <c r="I4" s="11"/>
      <c r="J4" s="6" t="s">
        <v>204</v>
      </c>
      <c r="K4" s="10">
        <v>2000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3</v>
      </c>
      <c r="I8" s="14">
        <v>2.5</v>
      </c>
      <c r="J8" s="15">
        <v>99.6</v>
      </c>
      <c r="K8" s="10">
        <f>H8*I8*J8</f>
        <v>747</v>
      </c>
    </row>
    <row r="9" spans="1:11">
      <c r="A9" s="39" t="s">
        <v>257</v>
      </c>
      <c r="B9" s="39"/>
      <c r="C9" s="18" t="s">
        <v>258</v>
      </c>
      <c r="D9" s="18">
        <v>19.8</v>
      </c>
      <c r="E9" s="18">
        <v>1</v>
      </c>
      <c r="F9" s="18">
        <v>19.8</v>
      </c>
      <c r="G9" s="14" t="s">
        <v>220</v>
      </c>
      <c r="H9" s="14">
        <v>2</v>
      </c>
      <c r="I9" s="14">
        <v>2.5</v>
      </c>
      <c r="J9" s="15">
        <v>68.59</v>
      </c>
      <c r="K9" s="10">
        <f>H9*I9*J9</f>
        <v>342.95</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1089.95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2.5</v>
      </c>
      <c r="K16" s="10">
        <f>H16/I16*J16</f>
        <v>20.1231060606061</v>
      </c>
    </row>
    <row r="17" ht="24" spans="1:11">
      <c r="A17" s="19" t="s">
        <v>230</v>
      </c>
      <c r="B17" s="36"/>
      <c r="C17" s="37" t="s">
        <v>231</v>
      </c>
      <c r="D17" s="37">
        <v>19.79</v>
      </c>
      <c r="E17" s="38" t="s">
        <v>232</v>
      </c>
      <c r="F17" s="37">
        <v>39.58</v>
      </c>
      <c r="G17" s="39" t="s">
        <v>233</v>
      </c>
      <c r="H17" s="34">
        <v>79000</v>
      </c>
      <c r="I17" s="34">
        <v>10560</v>
      </c>
      <c r="J17" s="34">
        <v>2.5</v>
      </c>
      <c r="K17" s="10">
        <f>H17/I17*J17</f>
        <v>18.7026515151515</v>
      </c>
    </row>
    <row r="18" spans="1:11">
      <c r="A18" s="6"/>
      <c r="B18" s="6"/>
      <c r="C18" s="6"/>
      <c r="D18" s="14"/>
      <c r="E18" s="14"/>
      <c r="F18" s="9"/>
      <c r="G18" s="18" t="s">
        <v>234</v>
      </c>
      <c r="H18" s="33">
        <v>390000</v>
      </c>
      <c r="I18" s="34">
        <v>10560</v>
      </c>
      <c r="J18" s="34">
        <v>2.5</v>
      </c>
      <c r="K18" s="10">
        <f>H18/I18*J18</f>
        <v>92.3295454545455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131.155303030303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185.842236363636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185.842236363636</v>
      </c>
    </row>
    <row r="30" spans="1:11">
      <c r="A30" s="6" t="s">
        <v>222</v>
      </c>
      <c r="B30" s="6"/>
      <c r="C30" s="6"/>
      <c r="D30" s="6"/>
      <c r="E30" s="6"/>
      <c r="F30" s="9">
        <f>SUM(F9:F29)</f>
        <v>327.58</v>
      </c>
      <c r="G30" s="6" t="s">
        <v>244</v>
      </c>
      <c r="H30" s="6"/>
      <c r="I30" s="6"/>
      <c r="J30" s="6"/>
      <c r="K30" s="10">
        <f>F30+K11+K23+K29</f>
        <v>1734.52753939394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0.63" header="0.5" footer="0.5"/>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6.75" customWidth="1"/>
    <col min="5" max="5" width="17.375" customWidth="1"/>
    <col min="9" max="9" width="16.875" customWidth="1"/>
    <col min="10" max="10" width="10.875" customWidth="1"/>
    <col min="11" max="11" width="12.3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2.5" customHeight="1" spans="1:11">
      <c r="A3" s="6" t="s">
        <v>13</v>
      </c>
      <c r="B3" s="7" t="s">
        <v>134</v>
      </c>
      <c r="C3" s="7"/>
      <c r="D3" s="6" t="s">
        <v>12</v>
      </c>
      <c r="E3" s="8" t="s">
        <v>133</v>
      </c>
      <c r="F3" s="6" t="s">
        <v>17</v>
      </c>
      <c r="G3" s="6" t="s">
        <v>137</v>
      </c>
      <c r="H3" s="6" t="s">
        <v>16</v>
      </c>
      <c r="I3" s="9"/>
      <c r="J3" s="6" t="s">
        <v>202</v>
      </c>
      <c r="K3" s="10">
        <f>K30</f>
        <v>1084.25435151515</v>
      </c>
    </row>
    <row r="4" ht="39.75" customHeight="1" spans="1:11">
      <c r="A4" s="6" t="s">
        <v>15</v>
      </c>
      <c r="B4" s="11" t="s">
        <v>284</v>
      </c>
      <c r="C4" s="11"/>
      <c r="D4" s="11"/>
      <c r="E4" s="11"/>
      <c r="F4" s="11"/>
      <c r="G4" s="11"/>
      <c r="H4" s="11"/>
      <c r="I4" s="11"/>
      <c r="J4" s="6" t="s">
        <v>204</v>
      </c>
      <c r="K4" s="10">
        <v>1200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v>
      </c>
      <c r="J8" s="15">
        <v>99.6</v>
      </c>
      <c r="K8" s="10">
        <f>H8*I8*J8</f>
        <v>398.4</v>
      </c>
    </row>
    <row r="9" spans="1:11">
      <c r="A9" s="39" t="s">
        <v>257</v>
      </c>
      <c r="B9" s="39"/>
      <c r="C9" s="18" t="s">
        <v>258</v>
      </c>
      <c r="D9" s="18">
        <v>19.8</v>
      </c>
      <c r="E9" s="18">
        <v>1</v>
      </c>
      <c r="F9" s="18">
        <v>19.8</v>
      </c>
      <c r="G9" s="14" t="s">
        <v>220</v>
      </c>
      <c r="H9" s="14">
        <v>1</v>
      </c>
      <c r="I9" s="14">
        <v>2</v>
      </c>
      <c r="J9" s="15">
        <v>68.59</v>
      </c>
      <c r="K9" s="10">
        <f>H9*I9*J9</f>
        <v>137.18</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535.58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2</v>
      </c>
      <c r="K16" s="10">
        <f>H16/I16*J16</f>
        <v>16.0984848484848</v>
      </c>
    </row>
    <row r="17" ht="24" spans="1:11">
      <c r="A17" s="19" t="s">
        <v>230</v>
      </c>
      <c r="B17" s="36"/>
      <c r="C17" s="37" t="s">
        <v>231</v>
      </c>
      <c r="D17" s="37">
        <v>19.79</v>
      </c>
      <c r="E17" s="38" t="s">
        <v>232</v>
      </c>
      <c r="F17" s="37">
        <v>39.58</v>
      </c>
      <c r="G17" s="39" t="s">
        <v>233</v>
      </c>
      <c r="H17" s="34">
        <v>79000</v>
      </c>
      <c r="I17" s="34">
        <v>10560</v>
      </c>
      <c r="J17" s="35">
        <v>2</v>
      </c>
      <c r="K17" s="10">
        <f>H17/I17*J17</f>
        <v>14.9621212121212</v>
      </c>
    </row>
    <row r="18" spans="1:11">
      <c r="A18" s="6"/>
      <c r="B18" s="6"/>
      <c r="C18" s="6"/>
      <c r="D18" s="14"/>
      <c r="E18" s="14"/>
      <c r="F18" s="9"/>
      <c r="G18" s="18" t="s">
        <v>234</v>
      </c>
      <c r="H18" s="33">
        <v>390000</v>
      </c>
      <c r="I18" s="34">
        <v>10560</v>
      </c>
      <c r="J18" s="35">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104.924242424242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116.170109090909</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116.170109090909</v>
      </c>
    </row>
    <row r="30" spans="1:11">
      <c r="A30" s="6" t="s">
        <v>222</v>
      </c>
      <c r="B30" s="6"/>
      <c r="C30" s="6"/>
      <c r="D30" s="6"/>
      <c r="E30" s="6"/>
      <c r="F30" s="9">
        <f>SUM(F9:F29)</f>
        <v>327.58</v>
      </c>
      <c r="G30" s="6" t="s">
        <v>244</v>
      </c>
      <c r="H30" s="6"/>
      <c r="I30" s="6"/>
      <c r="J30" s="6"/>
      <c r="K30" s="10">
        <f>F30+K11+K23+K29</f>
        <v>1084.25435151515</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0.61" bottom="0.73" header="0.45" footer="0.5"/>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8.125" customWidth="1"/>
    <col min="5" max="5" width="14.5" customWidth="1"/>
    <col min="9" max="9" width="16.875" customWidth="1"/>
    <col min="10" max="10" width="14" customWidth="1"/>
    <col min="11" max="11" width="13.2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6" customHeight="1" spans="1:11">
      <c r="A3" s="6" t="s">
        <v>13</v>
      </c>
      <c r="B3" s="7" t="s">
        <v>139</v>
      </c>
      <c r="C3" s="7"/>
      <c r="D3" s="6" t="s">
        <v>12</v>
      </c>
      <c r="E3" s="8" t="s">
        <v>138</v>
      </c>
      <c r="F3" s="6" t="s">
        <v>17</v>
      </c>
      <c r="G3" s="6" t="s">
        <v>124</v>
      </c>
      <c r="H3" s="6" t="s">
        <v>16</v>
      </c>
      <c r="I3" s="9"/>
      <c r="J3" s="6" t="s">
        <v>202</v>
      </c>
      <c r="K3" s="10">
        <f>K30</f>
        <v>1734.52753939394</v>
      </c>
    </row>
    <row r="4" ht="33.75" customHeight="1" spans="1:11">
      <c r="A4" s="6" t="s">
        <v>15</v>
      </c>
      <c r="B4" s="11" t="s">
        <v>285</v>
      </c>
      <c r="C4" s="11"/>
      <c r="D4" s="11"/>
      <c r="E4" s="11"/>
      <c r="F4" s="11"/>
      <c r="G4" s="11"/>
      <c r="H4" s="11"/>
      <c r="I4" s="11"/>
      <c r="J4" s="6" t="s">
        <v>204</v>
      </c>
      <c r="K4" s="10">
        <v>2000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3</v>
      </c>
      <c r="I8" s="14">
        <v>2.5</v>
      </c>
      <c r="J8" s="15">
        <v>99.6</v>
      </c>
      <c r="K8" s="10">
        <f>H8*I8*J8</f>
        <v>747</v>
      </c>
    </row>
    <row r="9" spans="1:11">
      <c r="A9" s="77" t="s">
        <v>257</v>
      </c>
      <c r="B9" s="77"/>
      <c r="C9" s="18" t="s">
        <v>258</v>
      </c>
      <c r="D9" s="18">
        <v>19.8</v>
      </c>
      <c r="E9" s="18">
        <v>1</v>
      </c>
      <c r="F9" s="18">
        <v>19.8</v>
      </c>
      <c r="G9" s="14" t="s">
        <v>220</v>
      </c>
      <c r="H9" s="14">
        <v>2</v>
      </c>
      <c r="I9" s="14">
        <v>2.5</v>
      </c>
      <c r="J9" s="15">
        <v>68.59</v>
      </c>
      <c r="K9" s="10">
        <f>H9*I9*J9</f>
        <v>342.95</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1089.95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2.5</v>
      </c>
      <c r="K16" s="10">
        <f>H16/I16*J16</f>
        <v>20.1231060606061</v>
      </c>
    </row>
    <row r="17" ht="24" spans="1:11">
      <c r="A17" s="19" t="s">
        <v>230</v>
      </c>
      <c r="B17" s="36"/>
      <c r="C17" s="37" t="s">
        <v>231</v>
      </c>
      <c r="D17" s="37">
        <v>19.79</v>
      </c>
      <c r="E17" s="38" t="s">
        <v>232</v>
      </c>
      <c r="F17" s="37">
        <v>39.58</v>
      </c>
      <c r="G17" s="39" t="s">
        <v>233</v>
      </c>
      <c r="H17" s="34">
        <v>79000</v>
      </c>
      <c r="I17" s="34">
        <v>10560</v>
      </c>
      <c r="J17" s="34">
        <v>2.5</v>
      </c>
      <c r="K17" s="10">
        <f>H17/I17*J17</f>
        <v>18.7026515151515</v>
      </c>
    </row>
    <row r="18" spans="1:11">
      <c r="A18" s="6"/>
      <c r="B18" s="6"/>
      <c r="C18" s="6"/>
      <c r="D18" s="14"/>
      <c r="E18" s="14"/>
      <c r="F18" s="9"/>
      <c r="G18" s="18" t="s">
        <v>234</v>
      </c>
      <c r="H18" s="33">
        <v>390000</v>
      </c>
      <c r="I18" s="34">
        <v>10560</v>
      </c>
      <c r="J18" s="34">
        <v>2.5</v>
      </c>
      <c r="K18" s="10">
        <f>H18/I18*J18</f>
        <v>92.3295454545455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131.155303030303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185.842236363636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185.842236363636</v>
      </c>
    </row>
    <row r="30" spans="1:11">
      <c r="A30" s="6" t="s">
        <v>222</v>
      </c>
      <c r="B30" s="6"/>
      <c r="C30" s="6"/>
      <c r="D30" s="6"/>
      <c r="E30" s="6"/>
      <c r="F30" s="9">
        <f>SUM(F9:F29)</f>
        <v>327.58</v>
      </c>
      <c r="G30" s="6" t="s">
        <v>244</v>
      </c>
      <c r="H30" s="6"/>
      <c r="I30" s="6"/>
      <c r="J30" s="6"/>
      <c r="K30" s="10">
        <f>F30+K11+K23+K29</f>
        <v>1734.52753939394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5" top="1" bottom="0.35" header="0.5" footer="0.28"/>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8.375" customWidth="1"/>
    <col min="5" max="5" width="17.12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5.5" customHeight="1" spans="1:11">
      <c r="A3" s="6" t="s">
        <v>13</v>
      </c>
      <c r="B3" s="7" t="s">
        <v>143</v>
      </c>
      <c r="C3" s="7"/>
      <c r="D3" s="6" t="s">
        <v>12</v>
      </c>
      <c r="E3" s="8" t="s">
        <v>142</v>
      </c>
      <c r="F3" s="6" t="s">
        <v>17</v>
      </c>
      <c r="G3" s="6" t="s">
        <v>78</v>
      </c>
      <c r="H3" s="6" t="s">
        <v>16</v>
      </c>
      <c r="I3" s="9"/>
      <c r="J3" s="6" t="s">
        <v>202</v>
      </c>
      <c r="K3" s="10">
        <f>K30</f>
        <v>1455.64753939394</v>
      </c>
    </row>
    <row r="4" ht="23.25" customHeight="1" spans="1:11">
      <c r="A4" s="6" t="s">
        <v>15</v>
      </c>
      <c r="B4" s="11" t="s">
        <v>281</v>
      </c>
      <c r="C4" s="11"/>
      <c r="D4" s="11"/>
      <c r="E4" s="11"/>
      <c r="F4" s="11"/>
      <c r="G4" s="11"/>
      <c r="H4" s="11"/>
      <c r="I4" s="11"/>
      <c r="J4" s="6" t="s">
        <v>204</v>
      </c>
      <c r="K4" s="10">
        <v>1500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2.5</v>
      </c>
      <c r="J8" s="15">
        <v>99.6</v>
      </c>
      <c r="K8" s="10">
        <f>H8*I8*J8</f>
        <v>498</v>
      </c>
    </row>
    <row r="9" spans="1:11">
      <c r="A9" s="39" t="s">
        <v>257</v>
      </c>
      <c r="B9" s="39"/>
      <c r="C9" s="18" t="s">
        <v>258</v>
      </c>
      <c r="D9" s="18">
        <v>19.8</v>
      </c>
      <c r="E9" s="18">
        <v>1</v>
      </c>
      <c r="F9" s="18">
        <v>19.8</v>
      </c>
      <c r="G9" s="14" t="s">
        <v>220</v>
      </c>
      <c r="H9" s="14">
        <v>2</v>
      </c>
      <c r="I9" s="14">
        <v>2.5</v>
      </c>
      <c r="J9" s="15">
        <v>68.59</v>
      </c>
      <c r="K9" s="10">
        <f>H9*I9*J9</f>
        <v>342.95</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840.95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2.5</v>
      </c>
      <c r="K16" s="10">
        <f>H16/I16*J16</f>
        <v>20.1231060606061</v>
      </c>
    </row>
    <row r="17" ht="24" spans="1:11">
      <c r="A17" s="19" t="s">
        <v>230</v>
      </c>
      <c r="B17" s="36"/>
      <c r="C17" s="37" t="s">
        <v>231</v>
      </c>
      <c r="D17" s="37">
        <v>19.79</v>
      </c>
      <c r="E17" s="38" t="s">
        <v>232</v>
      </c>
      <c r="F17" s="37">
        <v>39.58</v>
      </c>
      <c r="G17" s="39" t="s">
        <v>233</v>
      </c>
      <c r="H17" s="34">
        <v>79000</v>
      </c>
      <c r="I17" s="34">
        <v>10560</v>
      </c>
      <c r="J17" s="34">
        <v>2.5</v>
      </c>
      <c r="K17" s="10">
        <f>H17/I17*J17</f>
        <v>18.7026515151515</v>
      </c>
    </row>
    <row r="18" spans="1:11">
      <c r="A18" s="6"/>
      <c r="B18" s="6"/>
      <c r="C18" s="6"/>
      <c r="D18" s="14"/>
      <c r="E18" s="14"/>
      <c r="F18" s="9"/>
      <c r="G18" s="18" t="s">
        <v>234</v>
      </c>
      <c r="H18" s="33">
        <v>390000</v>
      </c>
      <c r="I18" s="34">
        <v>10560</v>
      </c>
      <c r="J18" s="34">
        <v>2.5</v>
      </c>
      <c r="K18" s="10">
        <f>H18/I18*J18</f>
        <v>92.3295454545455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131.155303030303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155.962236363636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155.962236363636</v>
      </c>
    </row>
    <row r="30" spans="1:11">
      <c r="A30" s="6" t="s">
        <v>222</v>
      </c>
      <c r="B30" s="6"/>
      <c r="C30" s="6"/>
      <c r="D30" s="6"/>
      <c r="E30" s="6"/>
      <c r="F30" s="9">
        <f>SUM(F9:F29)</f>
        <v>327.58</v>
      </c>
      <c r="G30" s="6" t="s">
        <v>244</v>
      </c>
      <c r="H30" s="6"/>
      <c r="I30" s="6"/>
      <c r="J30" s="6"/>
      <c r="K30" s="10">
        <f>F30+K11+K23+K29</f>
        <v>1455.64753939394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27" top="1" bottom="0.67" header="0.5" footer="0.5"/>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8.375" customWidth="1"/>
    <col min="5" max="5" width="17.125" customWidth="1"/>
    <col min="9" max="9" width="16.875" customWidth="1"/>
    <col min="10" max="10" width="14" customWidth="1"/>
    <col min="11" max="11" width="14.3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6" customHeight="1" spans="1:11">
      <c r="A3" s="6" t="s">
        <v>13</v>
      </c>
      <c r="B3" s="7" t="s">
        <v>147</v>
      </c>
      <c r="C3" s="7"/>
      <c r="D3" s="6" t="s">
        <v>12</v>
      </c>
      <c r="E3" s="8" t="s">
        <v>146</v>
      </c>
      <c r="F3" s="6" t="s">
        <v>17</v>
      </c>
      <c r="G3" s="6" t="s">
        <v>78</v>
      </c>
      <c r="H3" s="6" t="s">
        <v>16</v>
      </c>
      <c r="I3" s="9"/>
      <c r="J3" s="6" t="s">
        <v>202</v>
      </c>
      <c r="K3" s="10">
        <f>K30</f>
        <v>1455.64753939394</v>
      </c>
    </row>
    <row r="4" ht="23.25" customHeight="1" spans="1:11">
      <c r="A4" s="6" t="s">
        <v>15</v>
      </c>
      <c r="B4" s="11"/>
      <c r="C4" s="11"/>
      <c r="D4" s="11"/>
      <c r="E4" s="11"/>
      <c r="F4" s="11"/>
      <c r="G4" s="11"/>
      <c r="H4" s="11"/>
      <c r="I4" s="11"/>
      <c r="J4" s="6" t="s">
        <v>204</v>
      </c>
      <c r="K4" s="10">
        <v>1500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2.5</v>
      </c>
      <c r="J8" s="15">
        <v>99.6</v>
      </c>
      <c r="K8" s="10">
        <f>H8*I8*J8</f>
        <v>498</v>
      </c>
    </row>
    <row r="9" spans="1:11">
      <c r="A9" s="39" t="s">
        <v>257</v>
      </c>
      <c r="B9" s="39"/>
      <c r="C9" s="18" t="s">
        <v>258</v>
      </c>
      <c r="D9" s="18">
        <v>19.8</v>
      </c>
      <c r="E9" s="18">
        <v>1</v>
      </c>
      <c r="F9" s="18">
        <v>19.8</v>
      </c>
      <c r="G9" s="14" t="s">
        <v>220</v>
      </c>
      <c r="H9" s="14">
        <v>2</v>
      </c>
      <c r="I9" s="14">
        <v>2.5</v>
      </c>
      <c r="J9" s="15">
        <v>68.59</v>
      </c>
      <c r="K9" s="10">
        <f>H9*I9*J9</f>
        <v>342.95</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840.95</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2.5</v>
      </c>
      <c r="K16" s="10">
        <f>H16/I16*J16</f>
        <v>20.1231060606061</v>
      </c>
    </row>
    <row r="17" ht="24" spans="1:11">
      <c r="A17" s="19" t="s">
        <v>230</v>
      </c>
      <c r="B17" s="36"/>
      <c r="C17" s="37" t="s">
        <v>231</v>
      </c>
      <c r="D17" s="37">
        <v>19.79</v>
      </c>
      <c r="E17" s="38" t="s">
        <v>232</v>
      </c>
      <c r="F17" s="37">
        <v>39.58</v>
      </c>
      <c r="G17" s="39" t="s">
        <v>233</v>
      </c>
      <c r="H17" s="34">
        <v>79000</v>
      </c>
      <c r="I17" s="34">
        <v>10560</v>
      </c>
      <c r="J17" s="34">
        <v>2.5</v>
      </c>
      <c r="K17" s="10">
        <f>H17/I17*J17</f>
        <v>18.7026515151515</v>
      </c>
    </row>
    <row r="18" spans="1:11">
      <c r="A18" s="6"/>
      <c r="B18" s="6"/>
      <c r="C18" s="6"/>
      <c r="D18" s="14"/>
      <c r="E18" s="14"/>
      <c r="F18" s="9"/>
      <c r="G18" s="18" t="s">
        <v>234</v>
      </c>
      <c r="H18" s="33">
        <v>390000</v>
      </c>
      <c r="I18" s="34">
        <v>10560</v>
      </c>
      <c r="J18" s="34">
        <v>2.5</v>
      </c>
      <c r="K18" s="10">
        <f>H18/I18*J18</f>
        <v>92.3295454545455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131.155303030303</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155.962236363636</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155.962236363636</v>
      </c>
    </row>
    <row r="30" spans="1:11">
      <c r="A30" s="6" t="s">
        <v>222</v>
      </c>
      <c r="B30" s="6"/>
      <c r="C30" s="6"/>
      <c r="D30" s="6"/>
      <c r="E30" s="6"/>
      <c r="F30" s="9">
        <f>SUM(F9:F29)</f>
        <v>327.58</v>
      </c>
      <c r="G30" s="6" t="s">
        <v>244</v>
      </c>
      <c r="H30" s="6"/>
      <c r="I30" s="6"/>
      <c r="J30" s="6"/>
      <c r="K30" s="10">
        <f>F30+K11+K23+K29</f>
        <v>1455.64753939394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34" top="0.56" bottom="0.73" header="0.37" footer="0.5"/>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4" sqref="A4"/>
    </sheetView>
  </sheetViews>
  <sheetFormatPr defaultColWidth="10" defaultRowHeight="13.5"/>
  <cols>
    <col min="2" max="2" width="12.125" customWidth="1"/>
    <col min="4" max="4" width="14.75" customWidth="1"/>
    <col min="9" max="9" width="16.875" customWidth="1"/>
    <col min="10" max="10" width="14" customWidth="1"/>
    <col min="11" max="11" width="20.5" customWidth="1"/>
  </cols>
  <sheetData>
    <row r="1" ht="17.25" spans="1:10">
      <c r="A1" s="50" t="s">
        <v>286</v>
      </c>
      <c r="B1" s="50"/>
      <c r="C1" s="50"/>
      <c r="D1" s="50"/>
      <c r="E1" s="50"/>
      <c r="F1" s="50"/>
      <c r="G1" s="50"/>
      <c r="H1" s="50"/>
      <c r="I1" s="50"/>
      <c r="J1" s="50"/>
    </row>
    <row r="2" spans="1:10">
      <c r="A2" s="51" t="s">
        <v>201</v>
      </c>
      <c r="B2" s="52"/>
      <c r="C2" s="52"/>
      <c r="D2" s="52"/>
      <c r="E2" s="52"/>
      <c r="F2" s="52"/>
      <c r="G2" s="52"/>
      <c r="H2" s="52"/>
      <c r="I2" s="52"/>
      <c r="J2" s="53"/>
    </row>
    <row r="3" ht="30" customHeight="1" spans="1:10">
      <c r="A3" s="18" t="s">
        <v>13</v>
      </c>
      <c r="B3" s="17" t="s">
        <v>149</v>
      </c>
      <c r="C3" s="18" t="s">
        <v>12</v>
      </c>
      <c r="D3" s="18" t="s">
        <v>148</v>
      </c>
      <c r="E3" s="18" t="s">
        <v>17</v>
      </c>
      <c r="F3" s="39" t="s">
        <v>78</v>
      </c>
      <c r="G3" s="18" t="s">
        <v>16</v>
      </c>
      <c r="H3" s="39"/>
      <c r="I3" s="18" t="s">
        <v>202</v>
      </c>
      <c r="J3" s="21">
        <f>J26</f>
        <v>900.493575757576</v>
      </c>
    </row>
    <row r="4" ht="24.75" customHeight="1" spans="1:10">
      <c r="A4" s="18" t="s">
        <v>15</v>
      </c>
      <c r="B4" s="54" t="s">
        <v>285</v>
      </c>
      <c r="C4" s="55"/>
      <c r="D4" s="55"/>
      <c r="E4" s="55"/>
      <c r="F4" s="55"/>
      <c r="G4" s="55"/>
      <c r="H4" s="56"/>
      <c r="I4" s="18" t="s">
        <v>204</v>
      </c>
      <c r="J4" s="21">
        <v>1000</v>
      </c>
    </row>
    <row r="5" spans="1:10">
      <c r="A5" s="57" t="s">
        <v>205</v>
      </c>
      <c r="B5" s="58"/>
      <c r="C5" s="58"/>
      <c r="D5" s="58"/>
      <c r="E5" s="58"/>
      <c r="F5" s="58"/>
      <c r="G5" s="58"/>
      <c r="H5" s="58"/>
      <c r="I5" s="58"/>
      <c r="J5" s="59"/>
    </row>
    <row r="6" spans="1:10">
      <c r="A6" s="57" t="s">
        <v>206</v>
      </c>
      <c r="B6" s="58"/>
      <c r="C6" s="58"/>
      <c r="D6" s="58"/>
      <c r="E6" s="59"/>
      <c r="F6" s="57" t="s">
        <v>207</v>
      </c>
      <c r="G6" s="58"/>
      <c r="H6" s="58"/>
      <c r="I6" s="58"/>
      <c r="J6" s="59"/>
    </row>
    <row r="7" spans="1:10">
      <c r="A7" s="18" t="s">
        <v>208</v>
      </c>
      <c r="B7" s="18" t="s">
        <v>209</v>
      </c>
      <c r="C7" s="18" t="s">
        <v>210</v>
      </c>
      <c r="D7" s="18" t="s">
        <v>211</v>
      </c>
      <c r="E7" s="18" t="s">
        <v>212</v>
      </c>
      <c r="F7" s="18" t="s">
        <v>213</v>
      </c>
      <c r="G7" s="18" t="s">
        <v>214</v>
      </c>
      <c r="H7" s="18" t="s">
        <v>215</v>
      </c>
      <c r="I7" s="18" t="s">
        <v>216</v>
      </c>
      <c r="J7" s="18" t="s">
        <v>217</v>
      </c>
    </row>
    <row r="8" ht="21.75" customHeight="1" spans="1:10">
      <c r="A8" s="60" t="s">
        <v>287</v>
      </c>
      <c r="B8" s="61"/>
      <c r="C8" s="61"/>
      <c r="D8" s="61"/>
      <c r="E8" s="62"/>
      <c r="F8" s="100" t="s">
        <v>219</v>
      </c>
      <c r="G8" s="100">
        <v>2</v>
      </c>
      <c r="H8" s="101">
        <v>1</v>
      </c>
      <c r="I8" s="102">
        <v>99.6</v>
      </c>
      <c r="J8" s="103">
        <f>G8*H8*I8</f>
        <v>199.2</v>
      </c>
    </row>
    <row r="9" ht="36" spans="1:10">
      <c r="A9" s="39" t="s">
        <v>288</v>
      </c>
      <c r="B9" s="64" t="s">
        <v>289</v>
      </c>
      <c r="C9" s="18">
        <v>98.55</v>
      </c>
      <c r="D9" s="18">
        <v>2</v>
      </c>
      <c r="E9" s="21">
        <v>197.1</v>
      </c>
      <c r="F9" s="104" t="s">
        <v>220</v>
      </c>
      <c r="G9" s="100">
        <v>1</v>
      </c>
      <c r="H9" s="101">
        <v>1</v>
      </c>
      <c r="I9" s="102">
        <v>68.59</v>
      </c>
      <c r="J9" s="103">
        <f>G9*H9*I9</f>
        <v>68.59</v>
      </c>
    </row>
    <row r="10" ht="24" spans="1:10">
      <c r="A10" s="77" t="s">
        <v>290</v>
      </c>
      <c r="B10" s="95" t="s">
        <v>289</v>
      </c>
      <c r="C10" s="95">
        <v>98.54</v>
      </c>
      <c r="D10" s="95">
        <v>2</v>
      </c>
      <c r="E10" s="105">
        <v>197.08</v>
      </c>
      <c r="F10" s="106" t="s">
        <v>291</v>
      </c>
      <c r="G10" s="107"/>
      <c r="H10" s="107"/>
      <c r="I10" s="107"/>
      <c r="J10" s="106"/>
    </row>
    <row r="11" spans="1:10">
      <c r="A11" s="108"/>
      <c r="B11" s="108"/>
      <c r="C11" s="108"/>
      <c r="D11" s="108"/>
      <c r="E11" s="108"/>
      <c r="F11" s="58" t="s">
        <v>222</v>
      </c>
      <c r="G11" s="58"/>
      <c r="H11" s="58"/>
      <c r="I11" s="59"/>
      <c r="J11" s="21">
        <f>SUM(J8:J9)</f>
        <v>267.79</v>
      </c>
    </row>
    <row r="12" ht="14.25" spans="1:10">
      <c r="A12" s="66"/>
      <c r="B12" s="47"/>
      <c r="C12" s="48"/>
      <c r="D12" s="48"/>
      <c r="E12" s="48"/>
      <c r="F12" s="57" t="s">
        <v>292</v>
      </c>
      <c r="G12" s="58"/>
      <c r="H12" s="58"/>
      <c r="I12" s="58"/>
      <c r="J12" s="59"/>
    </row>
    <row r="13" spans="1:10">
      <c r="A13" s="18"/>
      <c r="B13" s="18"/>
      <c r="C13" s="18"/>
      <c r="D13" s="18"/>
      <c r="E13" s="18"/>
      <c r="F13" s="18" t="s">
        <v>224</v>
      </c>
      <c r="G13" s="18" t="s">
        <v>225</v>
      </c>
      <c r="H13" s="18" t="s">
        <v>226</v>
      </c>
      <c r="I13" s="18" t="s">
        <v>227</v>
      </c>
      <c r="J13" s="18" t="s">
        <v>217</v>
      </c>
    </row>
    <row r="14" ht="14.25" spans="1:10">
      <c r="A14" s="60" t="s">
        <v>293</v>
      </c>
      <c r="B14" s="61"/>
      <c r="C14" s="61"/>
      <c r="D14" s="61"/>
      <c r="E14" s="68"/>
      <c r="F14" s="18" t="s">
        <v>229</v>
      </c>
      <c r="G14" s="33">
        <v>85000</v>
      </c>
      <c r="H14" s="34">
        <v>10560</v>
      </c>
      <c r="I14" s="35">
        <v>1</v>
      </c>
      <c r="J14" s="70">
        <f>G14/H14*I14</f>
        <v>8.04924242424242</v>
      </c>
    </row>
    <row r="15" ht="36" spans="1:10">
      <c r="A15" s="75" t="s">
        <v>230</v>
      </c>
      <c r="B15" s="76" t="s">
        <v>294</v>
      </c>
      <c r="C15" s="37">
        <v>19.79</v>
      </c>
      <c r="D15" s="38" t="s">
        <v>232</v>
      </c>
      <c r="E15" s="37">
        <v>39.58</v>
      </c>
      <c r="F15" s="93" t="s">
        <v>233</v>
      </c>
      <c r="G15" s="34">
        <v>79000</v>
      </c>
      <c r="H15" s="34">
        <v>10560</v>
      </c>
      <c r="I15" s="35">
        <v>1</v>
      </c>
      <c r="J15" s="70">
        <f>G15/H15*I15</f>
        <v>7.48106060606061</v>
      </c>
    </row>
    <row r="16" spans="1:10">
      <c r="A16" s="18"/>
      <c r="B16" s="18"/>
      <c r="C16" s="18"/>
      <c r="D16" s="18"/>
      <c r="E16" s="21"/>
      <c r="F16" s="18" t="s">
        <v>234</v>
      </c>
      <c r="G16" s="33">
        <v>390000</v>
      </c>
      <c r="H16" s="34">
        <v>10560</v>
      </c>
      <c r="I16" s="35">
        <v>1</v>
      </c>
      <c r="J16" s="70">
        <f>G16/H16*I16</f>
        <v>36.9318181818182</v>
      </c>
    </row>
    <row r="17" spans="1:10">
      <c r="B17" s="18"/>
      <c r="C17" s="18"/>
      <c r="D17" s="18"/>
      <c r="E17" s="18"/>
      <c r="F17" s="18"/>
      <c r="G17" s="73"/>
      <c r="H17" s="73"/>
      <c r="I17" s="74"/>
      <c r="J17" s="21"/>
    </row>
    <row r="18" spans="1:10">
      <c r="A18" s="18"/>
      <c r="B18" s="18"/>
      <c r="C18" s="73"/>
      <c r="D18" s="18"/>
      <c r="E18" s="21"/>
      <c r="F18" s="18"/>
      <c r="G18" s="74"/>
      <c r="H18" s="73"/>
      <c r="I18" s="74"/>
      <c r="J18" s="21"/>
    </row>
    <row r="19" spans="1:10">
      <c r="A19" s="18"/>
      <c r="B19" s="18"/>
      <c r="C19" s="73"/>
      <c r="D19" s="18"/>
      <c r="E19" s="21"/>
      <c r="F19" s="57" t="s">
        <v>222</v>
      </c>
      <c r="G19" s="58"/>
      <c r="H19" s="58"/>
      <c r="I19" s="59"/>
      <c r="J19" s="21">
        <f>SUM(J14:J18)</f>
        <v>52.4621212121212</v>
      </c>
    </row>
    <row r="20" spans="1:10">
      <c r="A20" s="109" t="s">
        <v>235</v>
      </c>
      <c r="B20" s="110"/>
      <c r="C20" s="110"/>
      <c r="D20" s="110"/>
      <c r="E20" s="111"/>
      <c r="F20" s="57" t="s">
        <v>236</v>
      </c>
      <c r="G20" s="58"/>
      <c r="H20" s="58"/>
      <c r="I20" s="58"/>
      <c r="J20" s="59"/>
    </row>
    <row r="21" spans="1:10">
      <c r="A21" s="18" t="s">
        <v>295</v>
      </c>
      <c r="B21" s="18"/>
      <c r="C21" s="18"/>
      <c r="D21" s="18"/>
      <c r="E21" s="21">
        <v>50</v>
      </c>
      <c r="F21" s="18" t="s">
        <v>13</v>
      </c>
      <c r="G21" s="57" t="s">
        <v>237</v>
      </c>
      <c r="H21" s="58"/>
      <c r="I21" s="59"/>
      <c r="J21" s="18" t="s">
        <v>212</v>
      </c>
    </row>
    <row r="22" spans="1:10">
      <c r="A22" s="18"/>
      <c r="B22" s="18"/>
      <c r="C22" s="73"/>
      <c r="D22" s="18"/>
      <c r="E22" s="21"/>
      <c r="F22" s="18" t="s">
        <v>238</v>
      </c>
      <c r="G22" s="57" t="s">
        <v>239</v>
      </c>
      <c r="H22" s="58"/>
      <c r="I22" s="59"/>
      <c r="J22" s="21">
        <f>(E26+J11+J19)*12%</f>
        <v>96.4814545454545</v>
      </c>
    </row>
    <row r="23" spans="1:10">
      <c r="A23" s="18"/>
      <c r="B23" s="18"/>
      <c r="C23" s="73"/>
      <c r="D23" s="18"/>
      <c r="E23" s="21"/>
      <c r="F23" s="18" t="s">
        <v>240</v>
      </c>
      <c r="G23" s="18"/>
      <c r="H23" s="18"/>
      <c r="I23" s="18">
        <v>35</v>
      </c>
      <c r="J23" s="21"/>
    </row>
    <row r="24" spans="1:10">
      <c r="A24" s="18"/>
      <c r="B24" s="18"/>
      <c r="C24" s="73"/>
      <c r="D24" s="18"/>
      <c r="E24" s="21"/>
      <c r="F24" s="18" t="s">
        <v>242</v>
      </c>
      <c r="G24" s="18"/>
      <c r="H24" s="18"/>
      <c r="I24" s="18">
        <v>45</v>
      </c>
      <c r="J24" s="21"/>
    </row>
    <row r="25" spans="1:10">
      <c r="A25" s="18"/>
      <c r="B25" s="18"/>
      <c r="C25" s="18"/>
      <c r="D25" s="18"/>
      <c r="E25" s="21"/>
      <c r="F25" s="57" t="s">
        <v>222</v>
      </c>
      <c r="G25" s="58"/>
      <c r="H25" s="58"/>
      <c r="I25" s="59"/>
      <c r="J25" s="21">
        <f>SUM(J22:J24)</f>
        <v>96.4814545454545</v>
      </c>
    </row>
    <row r="26" spans="1:10">
      <c r="A26" s="57" t="s">
        <v>222</v>
      </c>
      <c r="B26" s="58"/>
      <c r="C26" s="58"/>
      <c r="D26" s="59"/>
      <c r="E26" s="21">
        <f>SUM(E9:E25)</f>
        <v>483.76</v>
      </c>
      <c r="F26" s="57" t="s">
        <v>244</v>
      </c>
      <c r="G26" s="58"/>
      <c r="H26" s="58"/>
      <c r="I26" s="59"/>
      <c r="J26" s="21">
        <f>E26+J11+J19+J25</f>
        <v>900.493575757576</v>
      </c>
    </row>
    <row r="27" spans="1:10">
      <c r="A27" s="45" t="s">
        <v>245</v>
      </c>
      <c r="B27" s="45"/>
      <c r="C27" s="45"/>
      <c r="D27" s="45"/>
      <c r="I27" t="s">
        <v>246</v>
      </c>
    </row>
  </sheetData>
  <mergeCells count="19">
    <mergeCell ref="A1:J1"/>
    <mergeCell ref="A2:J2"/>
    <mergeCell ref="B4:H4"/>
    <mergeCell ref="A5:J5"/>
    <mergeCell ref="A6:E6"/>
    <mergeCell ref="F6:J6"/>
    <mergeCell ref="A8:E8"/>
    <mergeCell ref="F11:I11"/>
    <mergeCell ref="F12:J12"/>
    <mergeCell ref="A14:D14"/>
    <mergeCell ref="F19:I19"/>
    <mergeCell ref="A20:E20"/>
    <mergeCell ref="F20:J20"/>
    <mergeCell ref="G21:I21"/>
    <mergeCell ref="G22:I22"/>
    <mergeCell ref="F25:I25"/>
    <mergeCell ref="A26:D26"/>
    <mergeCell ref="F26:I26"/>
    <mergeCell ref="A27:D27"/>
  </mergeCells>
  <pageMargins left="0.75" right="0.75" top="0.72" bottom="0.82" header="0.29" footer="0.5"/>
  <pageSetup paperSize="9"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4" sqref="A4"/>
    </sheetView>
  </sheetViews>
  <sheetFormatPr defaultColWidth="10" defaultRowHeight="13.5"/>
  <cols>
    <col min="1" max="1" width="13.625" customWidth="1"/>
    <col min="2" max="2" width="12.125" customWidth="1"/>
    <col min="4" max="4" width="17.375" customWidth="1"/>
    <col min="9" max="9" width="16.875" customWidth="1"/>
    <col min="10" max="10" width="14" customWidth="1"/>
    <col min="11" max="11" width="20.5" customWidth="1"/>
  </cols>
  <sheetData>
    <row r="1" ht="17.25" spans="1:10">
      <c r="A1" s="50" t="s">
        <v>286</v>
      </c>
      <c r="B1" s="50"/>
      <c r="C1" s="50"/>
      <c r="D1" s="50"/>
      <c r="E1" s="50"/>
      <c r="F1" s="50"/>
      <c r="G1" s="50"/>
      <c r="H1" s="50"/>
      <c r="I1" s="50"/>
      <c r="J1" s="50"/>
    </row>
    <row r="2" spans="1:10">
      <c r="A2" s="51" t="s">
        <v>201</v>
      </c>
      <c r="B2" s="52"/>
      <c r="C2" s="52"/>
      <c r="D2" s="52"/>
      <c r="E2" s="52"/>
      <c r="F2" s="52"/>
      <c r="G2" s="52"/>
      <c r="H2" s="52"/>
      <c r="I2" s="52"/>
      <c r="J2" s="53"/>
    </row>
    <row r="3" ht="41.1" customHeight="1" spans="1:10">
      <c r="A3" s="18" t="s">
        <v>13</v>
      </c>
      <c r="B3" s="17" t="s">
        <v>153</v>
      </c>
      <c r="C3" s="18" t="s">
        <v>12</v>
      </c>
      <c r="D3" s="18" t="s">
        <v>152</v>
      </c>
      <c r="E3" s="18" t="s">
        <v>17</v>
      </c>
      <c r="F3" s="39" t="s">
        <v>78</v>
      </c>
      <c r="G3" s="18" t="s">
        <v>16</v>
      </c>
      <c r="H3" s="39"/>
      <c r="I3" s="18" t="s">
        <v>202</v>
      </c>
      <c r="J3" s="21">
        <f>J28</f>
        <v>2371.65192727273</v>
      </c>
    </row>
    <row r="4" ht="45" customHeight="1" spans="1:10">
      <c r="A4" s="18" t="s">
        <v>15</v>
      </c>
      <c r="B4" s="54" t="s">
        <v>296</v>
      </c>
      <c r="C4" s="55"/>
      <c r="D4" s="55"/>
      <c r="E4" s="55"/>
      <c r="F4" s="55"/>
      <c r="G4" s="55"/>
      <c r="H4" s="56"/>
      <c r="I4" s="18" t="s">
        <v>204</v>
      </c>
      <c r="J4" s="21">
        <v>2400</v>
      </c>
    </row>
    <row r="5" spans="1:10">
      <c r="A5" s="57" t="s">
        <v>205</v>
      </c>
      <c r="B5" s="58"/>
      <c r="C5" s="58"/>
      <c r="D5" s="58"/>
      <c r="E5" s="58"/>
      <c r="F5" s="58"/>
      <c r="G5" s="58"/>
      <c r="H5" s="58"/>
      <c r="I5" s="58"/>
      <c r="J5" s="59"/>
    </row>
    <row r="6" spans="1:10">
      <c r="A6" s="57" t="s">
        <v>206</v>
      </c>
      <c r="B6" s="58"/>
      <c r="C6" s="58"/>
      <c r="D6" s="58"/>
      <c r="E6" s="59"/>
      <c r="F6" s="57" t="s">
        <v>207</v>
      </c>
      <c r="G6" s="58"/>
      <c r="H6" s="58"/>
      <c r="I6" s="58"/>
      <c r="J6" s="59"/>
    </row>
    <row r="7" spans="1:10">
      <c r="A7" s="18" t="s">
        <v>208</v>
      </c>
      <c r="B7" s="18" t="s">
        <v>209</v>
      </c>
      <c r="C7" s="18" t="s">
        <v>210</v>
      </c>
      <c r="D7" s="18" t="s">
        <v>211</v>
      </c>
      <c r="E7" s="18" t="s">
        <v>212</v>
      </c>
      <c r="F7" s="18" t="s">
        <v>213</v>
      </c>
      <c r="G7" s="18" t="s">
        <v>214</v>
      </c>
      <c r="H7" s="18" t="s">
        <v>215</v>
      </c>
      <c r="I7" s="18" t="s">
        <v>216</v>
      </c>
      <c r="J7" s="18" t="s">
        <v>217</v>
      </c>
    </row>
    <row r="8" spans="1:10">
      <c r="A8" s="60" t="s">
        <v>287</v>
      </c>
      <c r="B8" s="61"/>
      <c r="C8" s="61"/>
      <c r="D8" s="61"/>
      <c r="E8" s="62"/>
      <c r="F8" s="18" t="s">
        <v>219</v>
      </c>
      <c r="G8" s="18">
        <v>3</v>
      </c>
      <c r="H8" s="63">
        <v>3</v>
      </c>
      <c r="I8" s="15">
        <v>99.6</v>
      </c>
      <c r="J8" s="21">
        <f>G8*H8*I8</f>
        <v>896.4</v>
      </c>
    </row>
    <row r="9" ht="43.5" customHeight="1" spans="1:10">
      <c r="A9" s="39" t="s">
        <v>297</v>
      </c>
      <c r="B9" s="18" t="s">
        <v>130</v>
      </c>
      <c r="C9" s="18">
        <v>368.64</v>
      </c>
      <c r="D9" s="18">
        <v>1</v>
      </c>
      <c r="E9" s="18">
        <v>368.64</v>
      </c>
      <c r="F9" s="65" t="s">
        <v>298</v>
      </c>
      <c r="G9" s="18"/>
      <c r="H9" s="35"/>
      <c r="I9" s="15"/>
      <c r="J9" s="21">
        <f>G9*H9*I9</f>
        <v>0</v>
      </c>
    </row>
    <row r="10" spans="1:10">
      <c r="A10" s="18" t="s">
        <v>299</v>
      </c>
      <c r="B10" s="18" t="s">
        <v>300</v>
      </c>
      <c r="C10" s="18">
        <v>97</v>
      </c>
      <c r="D10" s="20">
        <v>2</v>
      </c>
      <c r="E10" s="99">
        <v>194</v>
      </c>
      <c r="F10" s="47" t="s">
        <v>301</v>
      </c>
      <c r="G10" s="18">
        <v>2</v>
      </c>
      <c r="H10" s="63">
        <v>3</v>
      </c>
      <c r="I10" s="15">
        <v>68.59</v>
      </c>
      <c r="J10" s="21">
        <f>G10*H10*I10</f>
        <v>411.54</v>
      </c>
    </row>
    <row r="11" spans="1:10">
      <c r="A11" s="39"/>
      <c r="B11" s="18"/>
      <c r="C11" s="18"/>
      <c r="D11" s="18"/>
      <c r="E11" s="21"/>
      <c r="F11" s="57" t="s">
        <v>222</v>
      </c>
      <c r="G11" s="58"/>
      <c r="H11" s="58"/>
      <c r="I11" s="59"/>
      <c r="J11" s="21">
        <f>SUM(J8:J10)</f>
        <v>1307.94</v>
      </c>
    </row>
    <row r="12" ht="14.25" spans="1:10">
      <c r="A12" s="66"/>
      <c r="B12" s="47"/>
      <c r="C12" s="48"/>
      <c r="D12" s="48"/>
      <c r="E12" s="48"/>
      <c r="F12" s="57" t="s">
        <v>292</v>
      </c>
      <c r="G12" s="58"/>
      <c r="H12" s="58"/>
      <c r="I12" s="58"/>
      <c r="J12" s="59"/>
    </row>
    <row r="13" spans="1:10">
      <c r="A13" s="18"/>
      <c r="B13" s="18"/>
      <c r="C13" s="18"/>
      <c r="D13" s="18"/>
      <c r="E13" s="18"/>
      <c r="F13" s="18" t="s">
        <v>224</v>
      </c>
      <c r="G13" s="18" t="s">
        <v>225</v>
      </c>
      <c r="H13" s="18" t="s">
        <v>226</v>
      </c>
      <c r="I13" s="18" t="s">
        <v>227</v>
      </c>
      <c r="J13" s="18" t="s">
        <v>217</v>
      </c>
    </row>
    <row r="14" ht="14.25" spans="1:10">
      <c r="A14" s="67"/>
      <c r="B14" s="67"/>
      <c r="C14" s="68"/>
      <c r="D14" s="68"/>
      <c r="E14" s="68"/>
      <c r="F14" s="59" t="s">
        <v>229</v>
      </c>
      <c r="G14" s="33">
        <v>85000</v>
      </c>
      <c r="H14" s="69">
        <v>10560</v>
      </c>
      <c r="I14" s="35">
        <v>3</v>
      </c>
      <c r="J14" s="70">
        <f>G14/H14*I14</f>
        <v>24.1477272727273</v>
      </c>
    </row>
    <row r="15" ht="24" spans="1:10">
      <c r="A15" s="71"/>
      <c r="B15" s="71"/>
      <c r="C15" s="72"/>
      <c r="D15" s="72"/>
      <c r="E15" s="72"/>
      <c r="F15" s="17" t="s">
        <v>233</v>
      </c>
      <c r="G15" s="34">
        <v>79000</v>
      </c>
      <c r="H15" s="69">
        <v>10560</v>
      </c>
      <c r="I15" s="35">
        <v>3</v>
      </c>
      <c r="J15" s="70">
        <f>G15/H15*I15</f>
        <v>22.4431818181818</v>
      </c>
    </row>
    <row r="16" spans="1:10">
      <c r="A16" s="18"/>
      <c r="B16" s="18"/>
      <c r="C16" s="18"/>
      <c r="D16" s="18"/>
      <c r="E16" s="21"/>
      <c r="F16" s="18" t="s">
        <v>234</v>
      </c>
      <c r="G16" s="33">
        <v>390000</v>
      </c>
      <c r="H16" s="69">
        <v>10560</v>
      </c>
      <c r="I16" s="35">
        <v>3</v>
      </c>
      <c r="J16" s="70">
        <f>G16/H16*I16</f>
        <v>110.795454545455</v>
      </c>
    </row>
    <row r="17" spans="1:10">
      <c r="A17" s="18" t="s">
        <v>293</v>
      </c>
      <c r="B17" s="18"/>
      <c r="C17" s="18"/>
      <c r="D17" s="18"/>
      <c r="E17" s="18"/>
      <c r="F17" s="18"/>
      <c r="G17" s="73"/>
      <c r="H17" s="73"/>
      <c r="I17" s="74"/>
      <c r="J17" s="21"/>
    </row>
    <row r="18" ht="24" spans="1:10">
      <c r="A18" s="75" t="s">
        <v>230</v>
      </c>
      <c r="B18" s="76" t="s">
        <v>294</v>
      </c>
      <c r="C18" s="37">
        <v>19.79</v>
      </c>
      <c r="D18" s="38" t="s">
        <v>232</v>
      </c>
      <c r="E18" s="37">
        <v>39.58</v>
      </c>
      <c r="F18" s="18"/>
      <c r="G18" s="73"/>
      <c r="H18" s="73"/>
      <c r="I18" s="74"/>
      <c r="J18" s="21"/>
    </row>
    <row r="19" spans="1:10">
      <c r="A19" s="18"/>
      <c r="B19" s="18"/>
      <c r="C19" s="73"/>
      <c r="D19" s="18"/>
      <c r="E19" s="21"/>
      <c r="F19" s="18"/>
      <c r="G19" s="74"/>
      <c r="H19" s="73"/>
      <c r="I19" s="74"/>
      <c r="J19" s="21"/>
    </row>
    <row r="20" spans="1:10">
      <c r="A20" s="18"/>
      <c r="B20" s="18"/>
      <c r="C20" s="73"/>
      <c r="D20" s="18"/>
      <c r="E20" s="21"/>
      <c r="F20" s="18"/>
      <c r="G20" s="74"/>
      <c r="H20" s="73"/>
      <c r="I20" s="74"/>
      <c r="J20" s="21"/>
    </row>
    <row r="21" spans="1:10">
      <c r="A21" s="18"/>
      <c r="B21" s="18"/>
      <c r="C21" s="73"/>
      <c r="D21" s="18"/>
      <c r="E21" s="21"/>
      <c r="F21" s="57" t="s">
        <v>222</v>
      </c>
      <c r="G21" s="58"/>
      <c r="H21" s="58"/>
      <c r="I21" s="59"/>
      <c r="J21" s="21">
        <f>SUM(J14:J20)</f>
        <v>157.386363636364</v>
      </c>
    </row>
    <row r="22" spans="1:10">
      <c r="A22" s="37" t="s">
        <v>235</v>
      </c>
      <c r="B22" s="18"/>
      <c r="C22" s="18"/>
      <c r="D22" s="18"/>
      <c r="E22" s="18"/>
      <c r="F22" s="57" t="s">
        <v>236</v>
      </c>
      <c r="G22" s="58"/>
      <c r="H22" s="58"/>
      <c r="I22" s="58"/>
      <c r="J22" s="59"/>
    </row>
    <row r="23" spans="1:10">
      <c r="A23" s="18" t="s">
        <v>295</v>
      </c>
      <c r="B23" s="18"/>
      <c r="C23" s="18"/>
      <c r="D23" s="18"/>
      <c r="E23" s="21">
        <v>50</v>
      </c>
      <c r="F23" s="18" t="s">
        <v>13</v>
      </c>
      <c r="G23" s="57" t="s">
        <v>237</v>
      </c>
      <c r="H23" s="58"/>
      <c r="I23" s="59"/>
      <c r="J23" s="18" t="s">
        <v>212</v>
      </c>
    </row>
    <row r="24" spans="1:10">
      <c r="A24" s="18"/>
      <c r="B24" s="18"/>
      <c r="C24" s="73"/>
      <c r="D24" s="18"/>
      <c r="E24" s="21"/>
      <c r="F24" s="18" t="s">
        <v>238</v>
      </c>
      <c r="G24" s="57" t="s">
        <v>239</v>
      </c>
      <c r="H24" s="58"/>
      <c r="I24" s="59"/>
      <c r="J24" s="21">
        <f>(E28+J11+J21)*12%</f>
        <v>254.105563636364</v>
      </c>
    </row>
    <row r="25" spans="1:10">
      <c r="A25" s="18"/>
      <c r="B25" s="18"/>
      <c r="C25" s="73"/>
      <c r="D25" s="18"/>
      <c r="E25" s="21"/>
      <c r="F25" s="18" t="s">
        <v>240</v>
      </c>
      <c r="G25" s="18"/>
      <c r="H25" s="18"/>
      <c r="I25" s="18">
        <v>35</v>
      </c>
      <c r="J25" s="21"/>
    </row>
    <row r="26" spans="1:10">
      <c r="A26" s="18"/>
      <c r="B26" s="18"/>
      <c r="C26" s="73"/>
      <c r="D26" s="18"/>
      <c r="E26" s="21"/>
      <c r="F26" s="18" t="s">
        <v>242</v>
      </c>
      <c r="G26" s="18"/>
      <c r="H26" s="18"/>
      <c r="I26" s="18">
        <v>56</v>
      </c>
      <c r="J26" s="21"/>
    </row>
    <row r="27" spans="1:10">
      <c r="A27" s="18"/>
      <c r="B27" s="18"/>
      <c r="C27" s="18"/>
      <c r="D27" s="18"/>
      <c r="E27" s="21"/>
      <c r="F27" s="57" t="s">
        <v>222</v>
      </c>
      <c r="G27" s="58"/>
      <c r="H27" s="58"/>
      <c r="I27" s="59"/>
      <c r="J27" s="21">
        <f>SUM(J24:J26)</f>
        <v>254.105563636364</v>
      </c>
    </row>
    <row r="28" spans="1:10">
      <c r="A28" s="57" t="s">
        <v>222</v>
      </c>
      <c r="B28" s="58"/>
      <c r="C28" s="58"/>
      <c r="D28" s="59"/>
      <c r="E28" s="21">
        <f>SUM(E9:E23)</f>
        <v>652.22</v>
      </c>
      <c r="F28" s="57" t="s">
        <v>244</v>
      </c>
      <c r="G28" s="58"/>
      <c r="H28" s="58"/>
      <c r="I28" s="59"/>
      <c r="J28" s="21">
        <f>E28+J11+J21+J27</f>
        <v>2371.65192727273</v>
      </c>
    </row>
    <row r="29" spans="1:10">
      <c r="A29" s="45" t="s">
        <v>245</v>
      </c>
      <c r="B29" s="45"/>
      <c r="C29" s="45"/>
      <c r="D29" s="45"/>
      <c r="I29" t="s">
        <v>246</v>
      </c>
    </row>
  </sheetData>
  <mergeCells count="17">
    <mergeCell ref="A1:J1"/>
    <mergeCell ref="A2:J2"/>
    <mergeCell ref="B4:H4"/>
    <mergeCell ref="A5:J5"/>
    <mergeCell ref="A6:E6"/>
    <mergeCell ref="F6:J6"/>
    <mergeCell ref="A8:E8"/>
    <mergeCell ref="F11:I11"/>
    <mergeCell ref="F12:J12"/>
    <mergeCell ref="F21:I21"/>
    <mergeCell ref="F22:J22"/>
    <mergeCell ref="G23:I23"/>
    <mergeCell ref="G24:I24"/>
    <mergeCell ref="F27:I27"/>
    <mergeCell ref="A28:D28"/>
    <mergeCell ref="F28:I28"/>
    <mergeCell ref="A29:D29"/>
  </mergeCells>
  <pageMargins left="0.75" right="0.75" top="0.4" bottom="0.39" header="0.22" footer="0.29"/>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4" sqref="A4"/>
    </sheetView>
  </sheetViews>
  <sheetFormatPr defaultColWidth="10" defaultRowHeight="13.5"/>
  <cols>
    <col min="1" max="1" width="13.625" customWidth="1"/>
    <col min="2" max="2" width="12.125" customWidth="1"/>
    <col min="4" max="4" width="17.5" customWidth="1"/>
    <col min="9" max="9" width="16.875" customWidth="1"/>
    <col min="10" max="10" width="14" customWidth="1"/>
    <col min="11" max="11" width="20.5" customWidth="1"/>
  </cols>
  <sheetData>
    <row r="1" ht="17.25" spans="1:10">
      <c r="A1" s="50" t="s">
        <v>286</v>
      </c>
      <c r="B1" s="50"/>
      <c r="C1" s="50"/>
      <c r="D1" s="50"/>
      <c r="E1" s="50"/>
      <c r="F1" s="50"/>
      <c r="G1" s="50"/>
      <c r="H1" s="50"/>
      <c r="I1" s="50"/>
      <c r="J1" s="50"/>
    </row>
    <row r="2" spans="1:10">
      <c r="A2" s="51" t="s">
        <v>201</v>
      </c>
      <c r="B2" s="52"/>
      <c r="C2" s="52"/>
      <c r="D2" s="52"/>
      <c r="E2" s="52"/>
      <c r="F2" s="52"/>
      <c r="G2" s="52"/>
      <c r="H2" s="52"/>
      <c r="I2" s="52"/>
      <c r="J2" s="53"/>
    </row>
    <row r="3" ht="33.75" customHeight="1" spans="1:10">
      <c r="A3" s="18" t="s">
        <v>13</v>
      </c>
      <c r="B3" s="17" t="s">
        <v>157</v>
      </c>
      <c r="C3" s="18" t="s">
        <v>12</v>
      </c>
      <c r="D3" s="18" t="s">
        <v>156</v>
      </c>
      <c r="E3" s="18" t="s">
        <v>17</v>
      </c>
      <c r="F3" s="39" t="s">
        <v>78</v>
      </c>
      <c r="G3" s="18" t="s">
        <v>16</v>
      </c>
      <c r="H3" s="39"/>
      <c r="I3" s="18" t="s">
        <v>202</v>
      </c>
      <c r="J3" s="21">
        <f>J28</f>
        <v>2371.65192727273</v>
      </c>
    </row>
    <row r="4" ht="37.5" customHeight="1" spans="1:10">
      <c r="A4" s="18" t="s">
        <v>15</v>
      </c>
      <c r="B4" s="54" t="s">
        <v>302</v>
      </c>
      <c r="C4" s="55"/>
      <c r="D4" s="55"/>
      <c r="E4" s="55"/>
      <c r="F4" s="55"/>
      <c r="G4" s="55"/>
      <c r="H4" s="56"/>
      <c r="I4" s="18" t="s">
        <v>204</v>
      </c>
      <c r="J4" s="21">
        <v>2400</v>
      </c>
    </row>
    <row r="5" spans="1:10">
      <c r="A5" s="57" t="s">
        <v>205</v>
      </c>
      <c r="B5" s="58"/>
      <c r="C5" s="58"/>
      <c r="D5" s="58"/>
      <c r="E5" s="58"/>
      <c r="F5" s="58"/>
      <c r="G5" s="58"/>
      <c r="H5" s="58"/>
      <c r="I5" s="58"/>
      <c r="J5" s="59"/>
    </row>
    <row r="6" spans="1:10">
      <c r="A6" s="57" t="s">
        <v>206</v>
      </c>
      <c r="B6" s="58"/>
      <c r="C6" s="58"/>
      <c r="D6" s="58"/>
      <c r="E6" s="59"/>
      <c r="F6" s="57" t="s">
        <v>207</v>
      </c>
      <c r="G6" s="58"/>
      <c r="H6" s="58"/>
      <c r="I6" s="58"/>
      <c r="J6" s="59"/>
    </row>
    <row r="7" spans="1:10">
      <c r="A7" s="18" t="s">
        <v>208</v>
      </c>
      <c r="B7" s="18" t="s">
        <v>209</v>
      </c>
      <c r="C7" s="18" t="s">
        <v>210</v>
      </c>
      <c r="D7" s="18" t="s">
        <v>211</v>
      </c>
      <c r="E7" s="18" t="s">
        <v>212</v>
      </c>
      <c r="F7" s="18" t="s">
        <v>213</v>
      </c>
      <c r="G7" s="18" t="s">
        <v>214</v>
      </c>
      <c r="H7" s="18" t="s">
        <v>215</v>
      </c>
      <c r="I7" s="18" t="s">
        <v>216</v>
      </c>
      <c r="J7" s="18" t="s">
        <v>217</v>
      </c>
    </row>
    <row r="8" ht="14.25" spans="1:10">
      <c r="A8" s="60" t="s">
        <v>287</v>
      </c>
      <c r="B8" s="61"/>
      <c r="C8" s="61"/>
      <c r="D8" s="61"/>
      <c r="E8" s="62"/>
      <c r="F8" s="18" t="s">
        <v>219</v>
      </c>
      <c r="G8" s="18">
        <v>3</v>
      </c>
      <c r="H8" s="63">
        <v>3</v>
      </c>
      <c r="I8" s="46">
        <v>99.6</v>
      </c>
      <c r="J8" s="21">
        <f>G8*H8*I8</f>
        <v>896.4</v>
      </c>
    </row>
    <row r="9" ht="46.5" customHeight="1" spans="1:10">
      <c r="A9" s="39" t="s">
        <v>297</v>
      </c>
      <c r="B9" s="18" t="s">
        <v>130</v>
      </c>
      <c r="C9" s="18">
        <v>368.64</v>
      </c>
      <c r="D9" s="18">
        <v>1</v>
      </c>
      <c r="E9" s="18">
        <v>368.64</v>
      </c>
      <c r="F9" s="65" t="s">
        <v>298</v>
      </c>
      <c r="G9" s="18"/>
      <c r="H9" s="35"/>
      <c r="I9" s="46"/>
      <c r="J9" s="21">
        <f>G9*H9*I9</f>
        <v>0</v>
      </c>
    </row>
    <row r="10" ht="14.25" spans="1:10">
      <c r="A10" s="18" t="s">
        <v>299</v>
      </c>
      <c r="B10" s="18" t="s">
        <v>300</v>
      </c>
      <c r="C10" s="18">
        <v>97</v>
      </c>
      <c r="D10" s="20">
        <v>2</v>
      </c>
      <c r="E10" s="99">
        <v>194</v>
      </c>
      <c r="F10" s="47" t="s">
        <v>301</v>
      </c>
      <c r="G10" s="18">
        <v>2</v>
      </c>
      <c r="H10" s="63">
        <v>3</v>
      </c>
      <c r="I10" s="46">
        <v>68.59</v>
      </c>
      <c r="J10" s="21">
        <f>G10*H10*I10</f>
        <v>411.54</v>
      </c>
    </row>
    <row r="11" spans="1:10">
      <c r="A11" s="39"/>
      <c r="B11" s="18"/>
      <c r="C11" s="18"/>
      <c r="D11" s="18"/>
      <c r="E11" s="21"/>
      <c r="F11" s="57" t="s">
        <v>222</v>
      </c>
      <c r="G11" s="58"/>
      <c r="H11" s="58"/>
      <c r="I11" s="59"/>
      <c r="J11" s="21">
        <f>SUM(J8:J10)</f>
        <v>1307.94</v>
      </c>
    </row>
    <row r="12" ht="14.25" spans="1:10">
      <c r="A12" s="66"/>
      <c r="B12" s="47"/>
      <c r="C12" s="48"/>
      <c r="D12" s="48"/>
      <c r="E12" s="48"/>
      <c r="F12" s="57" t="s">
        <v>292</v>
      </c>
      <c r="G12" s="58"/>
      <c r="H12" s="58"/>
      <c r="I12" s="58"/>
      <c r="J12" s="59"/>
    </row>
    <row r="13" spans="1:10">
      <c r="A13" s="18"/>
      <c r="B13" s="18"/>
      <c r="C13" s="18"/>
      <c r="D13" s="18"/>
      <c r="E13" s="18"/>
      <c r="F13" s="18" t="s">
        <v>224</v>
      </c>
      <c r="G13" s="18" t="s">
        <v>225</v>
      </c>
      <c r="H13" s="18" t="s">
        <v>226</v>
      </c>
      <c r="I13" s="18" t="s">
        <v>227</v>
      </c>
      <c r="J13" s="18" t="s">
        <v>217</v>
      </c>
    </row>
    <row r="14" ht="14.25" spans="1:10">
      <c r="A14" s="67"/>
      <c r="B14" s="67"/>
      <c r="C14" s="68"/>
      <c r="D14" s="68"/>
      <c r="E14" s="68"/>
      <c r="F14" s="59" t="s">
        <v>229</v>
      </c>
      <c r="G14" s="33">
        <v>85000</v>
      </c>
      <c r="H14" s="69">
        <v>10560</v>
      </c>
      <c r="I14" s="34">
        <v>3</v>
      </c>
      <c r="J14" s="70">
        <f>G14/H14*I14</f>
        <v>24.1477272727273</v>
      </c>
    </row>
    <row r="15" ht="24" spans="1:10">
      <c r="A15" s="71"/>
      <c r="B15" s="71"/>
      <c r="C15" s="72"/>
      <c r="D15" s="72"/>
      <c r="E15" s="72"/>
      <c r="F15" s="17" t="s">
        <v>233</v>
      </c>
      <c r="G15" s="34">
        <v>79000</v>
      </c>
      <c r="H15" s="69">
        <v>10560</v>
      </c>
      <c r="I15" s="34">
        <v>3</v>
      </c>
      <c r="J15" s="70">
        <f>G15/H15*I15</f>
        <v>22.4431818181818</v>
      </c>
    </row>
    <row r="16" spans="1:10">
      <c r="A16" s="18"/>
      <c r="B16" s="18"/>
      <c r="C16" s="18"/>
      <c r="D16" s="18"/>
      <c r="E16" s="21"/>
      <c r="F16" s="18" t="s">
        <v>234</v>
      </c>
      <c r="G16" s="33">
        <v>390000</v>
      </c>
      <c r="H16" s="69">
        <v>10560</v>
      </c>
      <c r="I16" s="34">
        <v>3</v>
      </c>
      <c r="J16" s="70">
        <f>G16/H16*I16</f>
        <v>110.795454545455</v>
      </c>
    </row>
    <row r="17" spans="1:10">
      <c r="A17" s="18" t="s">
        <v>293</v>
      </c>
      <c r="B17" s="18"/>
      <c r="C17" s="18"/>
      <c r="D17" s="18"/>
      <c r="E17" s="18"/>
      <c r="F17" s="18"/>
      <c r="G17" s="73"/>
      <c r="H17" s="73"/>
      <c r="I17" s="74"/>
      <c r="J17" s="21"/>
    </row>
    <row r="18" ht="24" spans="1:10">
      <c r="A18" s="75" t="s">
        <v>230</v>
      </c>
      <c r="B18" s="76" t="s">
        <v>294</v>
      </c>
      <c r="C18" s="37">
        <v>19.79</v>
      </c>
      <c r="D18" s="38" t="s">
        <v>232</v>
      </c>
      <c r="E18" s="37">
        <v>39.58</v>
      </c>
      <c r="F18" s="18"/>
      <c r="G18" s="73"/>
      <c r="H18" s="73"/>
      <c r="I18" s="74"/>
      <c r="J18" s="21"/>
    </row>
    <row r="19" spans="1:10">
      <c r="A19" s="18"/>
      <c r="B19" s="18"/>
      <c r="C19" s="73"/>
      <c r="D19" s="18"/>
      <c r="E19" s="21"/>
      <c r="F19" s="18"/>
      <c r="G19" s="74"/>
      <c r="H19" s="73"/>
      <c r="I19" s="74"/>
      <c r="J19" s="21"/>
    </row>
    <row r="20" spans="1:10">
      <c r="A20" s="18"/>
      <c r="B20" s="18"/>
      <c r="C20" s="73"/>
      <c r="D20" s="18"/>
      <c r="E20" s="21"/>
      <c r="F20" s="18"/>
      <c r="G20" s="74"/>
      <c r="H20" s="73"/>
      <c r="I20" s="74"/>
      <c r="J20" s="21"/>
    </row>
    <row r="21" spans="1:10">
      <c r="A21" s="18"/>
      <c r="B21" s="18"/>
      <c r="C21" s="73"/>
      <c r="D21" s="18"/>
      <c r="E21" s="21"/>
      <c r="F21" s="57" t="s">
        <v>222</v>
      </c>
      <c r="G21" s="58"/>
      <c r="H21" s="58"/>
      <c r="I21" s="59"/>
      <c r="J21" s="21">
        <f>SUM(J14:J20)</f>
        <v>157.386363636364</v>
      </c>
    </row>
    <row r="22" spans="1:10">
      <c r="A22" s="37" t="s">
        <v>235</v>
      </c>
      <c r="B22" s="18"/>
      <c r="C22" s="18"/>
      <c r="D22" s="18"/>
      <c r="E22" s="18"/>
      <c r="F22" s="57" t="s">
        <v>236</v>
      </c>
      <c r="G22" s="58"/>
      <c r="H22" s="58"/>
      <c r="I22" s="58"/>
      <c r="J22" s="59"/>
    </row>
    <row r="23" spans="1:10">
      <c r="A23" s="18" t="s">
        <v>295</v>
      </c>
      <c r="B23" s="18"/>
      <c r="C23" s="18"/>
      <c r="D23" s="18"/>
      <c r="E23" s="21">
        <v>50</v>
      </c>
      <c r="F23" s="18" t="s">
        <v>13</v>
      </c>
      <c r="G23" s="57" t="s">
        <v>237</v>
      </c>
      <c r="H23" s="58"/>
      <c r="I23" s="59"/>
      <c r="J23" s="18" t="s">
        <v>212</v>
      </c>
    </row>
    <row r="24" spans="1:10">
      <c r="A24" s="18"/>
      <c r="B24" s="18"/>
      <c r="C24" s="73"/>
      <c r="D24" s="18"/>
      <c r="E24" s="21"/>
      <c r="F24" s="18" t="s">
        <v>238</v>
      </c>
      <c r="G24" s="57" t="s">
        <v>239</v>
      </c>
      <c r="H24" s="58"/>
      <c r="I24" s="59"/>
      <c r="J24" s="21">
        <f>(E28+J11+J21)*12%</f>
        <v>254.105563636364</v>
      </c>
    </row>
    <row r="25" spans="1:10">
      <c r="A25" s="18"/>
      <c r="B25" s="18"/>
      <c r="C25" s="73"/>
      <c r="D25" s="18"/>
      <c r="E25" s="21"/>
      <c r="F25" s="18" t="s">
        <v>240</v>
      </c>
      <c r="G25" s="18"/>
      <c r="H25" s="18"/>
      <c r="I25" s="18">
        <v>35</v>
      </c>
      <c r="J25" s="21"/>
    </row>
    <row r="26" spans="1:10">
      <c r="A26" s="18"/>
      <c r="B26" s="18"/>
      <c r="C26" s="73"/>
      <c r="D26" s="18"/>
      <c r="E26" s="21"/>
      <c r="F26" s="18" t="s">
        <v>242</v>
      </c>
      <c r="G26" s="18"/>
      <c r="H26" s="18"/>
      <c r="I26" s="18">
        <v>56</v>
      </c>
      <c r="J26" s="21"/>
    </row>
    <row r="27" spans="1:10">
      <c r="A27" s="18"/>
      <c r="B27" s="18"/>
      <c r="C27" s="18"/>
      <c r="D27" s="18"/>
      <c r="E27" s="21"/>
      <c r="F27" s="57" t="s">
        <v>222</v>
      </c>
      <c r="G27" s="58"/>
      <c r="H27" s="58"/>
      <c r="I27" s="59"/>
      <c r="J27" s="21">
        <f>SUM(J24:J26)</f>
        <v>254.105563636364</v>
      </c>
    </row>
    <row r="28" spans="1:10">
      <c r="A28" s="57" t="s">
        <v>222</v>
      </c>
      <c r="B28" s="58"/>
      <c r="C28" s="58"/>
      <c r="D28" s="59"/>
      <c r="E28" s="21">
        <f>SUM(E9:E23)</f>
        <v>652.22</v>
      </c>
      <c r="F28" s="57" t="s">
        <v>244</v>
      </c>
      <c r="G28" s="58"/>
      <c r="H28" s="58"/>
      <c r="I28" s="59"/>
      <c r="J28" s="21">
        <f>E28+J11+J21+J27</f>
        <v>2371.65192727273</v>
      </c>
    </row>
    <row r="29" spans="1:10">
      <c r="A29" s="45" t="s">
        <v>245</v>
      </c>
      <c r="B29" s="45"/>
      <c r="C29" s="45"/>
      <c r="D29" s="45"/>
      <c r="I29" t="s">
        <v>246</v>
      </c>
    </row>
  </sheetData>
  <mergeCells count="17">
    <mergeCell ref="A1:J1"/>
    <mergeCell ref="A2:J2"/>
    <mergeCell ref="B4:H4"/>
    <mergeCell ref="A5:J5"/>
    <mergeCell ref="A6:E6"/>
    <mergeCell ref="F6:J6"/>
    <mergeCell ref="A8:E8"/>
    <mergeCell ref="F11:I11"/>
    <mergeCell ref="F12:J12"/>
    <mergeCell ref="F21:I21"/>
    <mergeCell ref="F22:J22"/>
    <mergeCell ref="G23:I23"/>
    <mergeCell ref="G24:I24"/>
    <mergeCell ref="F27:I27"/>
    <mergeCell ref="A28:D28"/>
    <mergeCell ref="F28:I28"/>
    <mergeCell ref="A29:D29"/>
  </mergeCells>
  <pageMargins left="0.75" right="1" top="1" bottom="1" header="0.5" footer="0.5"/>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IV1"/>
    </sheetView>
  </sheetViews>
  <sheetFormatPr defaultColWidth="10" defaultRowHeight="13.5"/>
  <cols>
    <col min="1" max="1" width="20.125" customWidth="1"/>
    <col min="2" max="2" width="12.125" customWidth="1"/>
    <col min="3" max="3" width="9.625" customWidth="1"/>
    <col min="4" max="4" width="18.125" customWidth="1"/>
    <col min="9" max="9" width="16.875" customWidth="1"/>
    <col min="10" max="10" width="14" customWidth="1"/>
    <col min="11" max="11" width="20.5" customWidth="1"/>
  </cols>
  <sheetData>
    <row r="1" ht="17.25" spans="1:10">
      <c r="A1" s="50" t="s">
        <v>286</v>
      </c>
      <c r="B1" s="50"/>
      <c r="C1" s="50"/>
      <c r="D1" s="50"/>
      <c r="E1" s="50"/>
      <c r="F1" s="50"/>
      <c r="G1" s="50"/>
      <c r="H1" s="50"/>
      <c r="I1" s="50"/>
      <c r="J1" s="50"/>
    </row>
    <row r="3" spans="1:10">
      <c r="A3" s="51" t="s">
        <v>201</v>
      </c>
      <c r="B3" s="52"/>
      <c r="C3" s="52"/>
      <c r="D3" s="52"/>
      <c r="E3" s="52"/>
      <c r="F3" s="52"/>
      <c r="G3" s="52"/>
      <c r="H3" s="52"/>
      <c r="I3" s="52"/>
      <c r="J3" s="53"/>
    </row>
    <row r="4" ht="24" customHeight="1" spans="1:10">
      <c r="A4" s="18" t="s">
        <v>13</v>
      </c>
      <c r="B4" s="98" t="s">
        <v>161</v>
      </c>
      <c r="C4" s="18" t="s">
        <v>12</v>
      </c>
      <c r="D4" s="18" t="s">
        <v>160</v>
      </c>
      <c r="E4" s="18" t="s">
        <v>17</v>
      </c>
      <c r="F4" s="39" t="s">
        <v>78</v>
      </c>
      <c r="G4" s="18" t="s">
        <v>16</v>
      </c>
      <c r="H4" s="39"/>
      <c r="I4" s="18" t="s">
        <v>202</v>
      </c>
      <c r="J4" s="21">
        <f>J29</f>
        <v>5436.62865454545</v>
      </c>
    </row>
    <row r="5" ht="40.5" customHeight="1" spans="1:10">
      <c r="A5" s="18" t="s">
        <v>15</v>
      </c>
      <c r="B5" s="54" t="s">
        <v>303</v>
      </c>
      <c r="C5" s="55"/>
      <c r="D5" s="55"/>
      <c r="E5" s="55"/>
      <c r="F5" s="55"/>
      <c r="G5" s="55"/>
      <c r="H5" s="56"/>
      <c r="I5" s="18" t="s">
        <v>204</v>
      </c>
      <c r="J5" s="21">
        <v>6000</v>
      </c>
    </row>
    <row r="6" spans="1:10">
      <c r="A6" s="57" t="s">
        <v>205</v>
      </c>
      <c r="B6" s="58"/>
      <c r="C6" s="58"/>
      <c r="D6" s="58"/>
      <c r="E6" s="58"/>
      <c r="F6" s="58"/>
      <c r="G6" s="58"/>
      <c r="H6" s="58"/>
      <c r="I6" s="58"/>
      <c r="J6" s="59"/>
    </row>
    <row r="7" spans="1:10">
      <c r="A7" s="57" t="s">
        <v>206</v>
      </c>
      <c r="B7" s="58"/>
      <c r="C7" s="58"/>
      <c r="D7" s="58"/>
      <c r="E7" s="59"/>
      <c r="F7" s="57" t="s">
        <v>207</v>
      </c>
      <c r="G7" s="58"/>
      <c r="H7" s="58"/>
      <c r="I7" s="58"/>
      <c r="J7" s="59"/>
    </row>
    <row r="8" spans="1:10">
      <c r="A8" s="18" t="s">
        <v>208</v>
      </c>
      <c r="B8" s="18" t="s">
        <v>209</v>
      </c>
      <c r="C8" s="18" t="s">
        <v>210</v>
      </c>
      <c r="D8" s="18" t="s">
        <v>211</v>
      </c>
      <c r="E8" s="18" t="s">
        <v>212</v>
      </c>
      <c r="F8" s="18" t="s">
        <v>213</v>
      </c>
      <c r="G8" s="18" t="s">
        <v>214</v>
      </c>
      <c r="H8" s="18" t="s">
        <v>215</v>
      </c>
      <c r="I8" s="18" t="s">
        <v>216</v>
      </c>
      <c r="J8" s="18" t="s">
        <v>217</v>
      </c>
    </row>
    <row r="9" ht="14.25" spans="1:10">
      <c r="A9" s="60" t="s">
        <v>287</v>
      </c>
      <c r="B9" s="61"/>
      <c r="C9" s="61"/>
      <c r="D9" s="61"/>
      <c r="E9" s="62"/>
      <c r="F9" s="18" t="s">
        <v>219</v>
      </c>
      <c r="G9" s="18">
        <v>4</v>
      </c>
      <c r="H9" s="63">
        <v>6</v>
      </c>
      <c r="I9" s="46">
        <v>99.6</v>
      </c>
      <c r="J9" s="21">
        <f>G9*H9*I9</f>
        <v>2390.4</v>
      </c>
    </row>
    <row r="10" ht="24" spans="1:10">
      <c r="A10" s="39" t="s">
        <v>304</v>
      </c>
      <c r="B10" s="64" t="s">
        <v>289</v>
      </c>
      <c r="C10" s="18">
        <v>123.48</v>
      </c>
      <c r="D10" s="18">
        <v>4</v>
      </c>
      <c r="E10" s="21">
        <v>493.92</v>
      </c>
      <c r="F10" s="65" t="s">
        <v>305</v>
      </c>
      <c r="G10" s="18"/>
      <c r="H10" s="35"/>
      <c r="I10" s="46"/>
      <c r="J10" s="21"/>
    </row>
    <row r="11" ht="14.25" spans="1:10">
      <c r="A11" s="18" t="s">
        <v>299</v>
      </c>
      <c r="B11" s="18" t="s">
        <v>300</v>
      </c>
      <c r="C11" s="18">
        <v>97</v>
      </c>
      <c r="D11" s="20">
        <v>2</v>
      </c>
      <c r="E11" s="21">
        <v>194</v>
      </c>
      <c r="F11" s="47" t="s">
        <v>301</v>
      </c>
      <c r="G11" s="18">
        <v>2</v>
      </c>
      <c r="H11" s="63">
        <v>6</v>
      </c>
      <c r="I11" s="46">
        <v>68.59</v>
      </c>
      <c r="J11" s="21">
        <f>G11*H11*I11</f>
        <v>823.08</v>
      </c>
    </row>
    <row r="12" ht="36.75" customHeight="1" spans="1:10">
      <c r="A12" s="39" t="s">
        <v>297</v>
      </c>
      <c r="B12" s="18" t="s">
        <v>130</v>
      </c>
      <c r="C12" s="18">
        <v>368.64</v>
      </c>
      <c r="D12" s="18">
        <v>1</v>
      </c>
      <c r="E12" s="18">
        <v>368.64</v>
      </c>
      <c r="F12" s="57" t="s">
        <v>222</v>
      </c>
      <c r="G12" s="58"/>
      <c r="H12" s="58"/>
      <c r="I12" s="59"/>
      <c r="J12" s="21">
        <f>SUM(J9:J11)</f>
        <v>3213.48</v>
      </c>
    </row>
    <row r="13" ht="24.75" customHeight="1" spans="1:10">
      <c r="A13" s="39" t="s">
        <v>306</v>
      </c>
      <c r="B13" s="18" t="s">
        <v>260</v>
      </c>
      <c r="C13" s="18">
        <v>19.01</v>
      </c>
      <c r="D13" s="18">
        <v>4</v>
      </c>
      <c r="E13" s="21">
        <v>76.04</v>
      </c>
      <c r="F13" s="57" t="s">
        <v>292</v>
      </c>
      <c r="G13" s="58"/>
      <c r="H13" s="58"/>
      <c r="I13" s="58"/>
      <c r="J13" s="59"/>
    </row>
    <row r="14" ht="24" spans="1:10">
      <c r="A14" s="39" t="s">
        <v>307</v>
      </c>
      <c r="B14" s="18" t="s">
        <v>289</v>
      </c>
      <c r="C14" s="18">
        <v>83.7</v>
      </c>
      <c r="D14" s="18">
        <v>1</v>
      </c>
      <c r="E14" s="18">
        <v>83.7</v>
      </c>
      <c r="F14" s="18" t="s">
        <v>224</v>
      </c>
      <c r="G14" s="18" t="s">
        <v>225</v>
      </c>
      <c r="H14" s="18" t="s">
        <v>226</v>
      </c>
      <c r="I14" s="18" t="s">
        <v>227</v>
      </c>
      <c r="J14" s="18" t="s">
        <v>217</v>
      </c>
    </row>
    <row r="15" spans="1:10">
      <c r="F15" s="18" t="s">
        <v>229</v>
      </c>
      <c r="G15" s="33">
        <v>85000</v>
      </c>
      <c r="H15" s="49">
        <v>10560</v>
      </c>
      <c r="I15" s="49" t="s">
        <v>308</v>
      </c>
      <c r="J15" s="70">
        <f>G15/H15*I15</f>
        <v>48.2954545454545</v>
      </c>
    </row>
    <row r="16" ht="24" spans="1:10">
      <c r="A16" s="18"/>
      <c r="B16" s="18"/>
      <c r="C16" s="18"/>
      <c r="D16" s="18"/>
      <c r="E16" s="18"/>
      <c r="F16" s="93" t="s">
        <v>233</v>
      </c>
      <c r="G16" s="34">
        <v>79000</v>
      </c>
      <c r="H16" s="49">
        <v>10560</v>
      </c>
      <c r="I16" s="49" t="s">
        <v>308</v>
      </c>
      <c r="J16" s="70">
        <f>G16/H16*I16</f>
        <v>44.8863636363636</v>
      </c>
    </row>
    <row r="17" ht="14.25" spans="1:10">
      <c r="A17" s="71"/>
      <c r="B17" s="71"/>
      <c r="C17" s="72"/>
      <c r="D17" s="72"/>
      <c r="E17" s="72"/>
      <c r="F17" s="18" t="s">
        <v>234</v>
      </c>
      <c r="G17" s="33">
        <v>390000</v>
      </c>
      <c r="H17" s="49">
        <v>10560</v>
      </c>
      <c r="I17" s="49" t="s">
        <v>308</v>
      </c>
      <c r="J17" s="70">
        <f>G17/H17*I17</f>
        <v>221.590909090909</v>
      </c>
    </row>
    <row r="18" spans="1:10">
      <c r="A18" s="18" t="s">
        <v>293</v>
      </c>
      <c r="B18" s="18"/>
      <c r="C18" s="18"/>
      <c r="D18" s="18"/>
      <c r="E18" s="18"/>
      <c r="F18" s="18"/>
      <c r="G18" s="73"/>
      <c r="H18" s="73"/>
      <c r="I18" s="74"/>
      <c r="J18" s="21"/>
    </row>
    <row r="19" ht="27" customHeight="1" spans="1:10">
      <c r="A19" s="75" t="s">
        <v>230</v>
      </c>
      <c r="B19" s="76" t="s">
        <v>294</v>
      </c>
      <c r="C19" s="37">
        <v>19.79</v>
      </c>
      <c r="D19" s="38" t="s">
        <v>232</v>
      </c>
      <c r="E19" s="37">
        <v>39.58</v>
      </c>
      <c r="F19" s="18"/>
      <c r="G19" s="73"/>
      <c r="H19" s="73"/>
      <c r="I19" s="74"/>
      <c r="J19" s="21"/>
    </row>
    <row r="20" spans="1:10">
      <c r="A20" s="18"/>
      <c r="B20" s="18"/>
      <c r="C20" s="73"/>
      <c r="D20" s="18"/>
      <c r="E20" s="21"/>
      <c r="F20" s="18"/>
      <c r="G20" s="74"/>
      <c r="H20" s="73"/>
      <c r="I20" s="74"/>
      <c r="J20" s="21"/>
    </row>
    <row r="21" spans="1:10">
      <c r="A21" s="18"/>
      <c r="B21" s="18"/>
      <c r="C21" s="73"/>
      <c r="D21" s="18"/>
      <c r="E21" s="21"/>
      <c r="F21" s="18"/>
      <c r="G21" s="74"/>
      <c r="H21" s="73"/>
      <c r="I21" s="74"/>
      <c r="J21" s="21"/>
    </row>
    <row r="22" spans="1:10">
      <c r="A22" s="18"/>
      <c r="B22" s="18"/>
      <c r="C22" s="73"/>
      <c r="D22" s="18"/>
      <c r="E22" s="21"/>
      <c r="F22" s="57" t="s">
        <v>222</v>
      </c>
      <c r="G22" s="58"/>
      <c r="H22" s="58"/>
      <c r="I22" s="59"/>
      <c r="J22" s="21">
        <f>SUM(J15:J21)</f>
        <v>314.772727272727</v>
      </c>
    </row>
    <row r="23" spans="1:10">
      <c r="A23" s="37" t="s">
        <v>235</v>
      </c>
      <c r="B23" s="18"/>
      <c r="C23" s="18"/>
      <c r="D23" s="18"/>
      <c r="E23" s="18"/>
      <c r="F23" s="57" t="s">
        <v>236</v>
      </c>
      <c r="G23" s="58"/>
      <c r="H23" s="58"/>
      <c r="I23" s="58"/>
      <c r="J23" s="59"/>
    </row>
    <row r="24" spans="1:10">
      <c r="A24" s="18" t="s">
        <v>309</v>
      </c>
      <c r="B24" s="18"/>
      <c r="C24" s="18"/>
      <c r="D24" s="18"/>
      <c r="E24" s="21">
        <v>70</v>
      </c>
      <c r="F24" s="18" t="s">
        <v>13</v>
      </c>
      <c r="G24" s="57" t="s">
        <v>237</v>
      </c>
      <c r="H24" s="58"/>
      <c r="I24" s="59"/>
      <c r="J24" s="18" t="s">
        <v>212</v>
      </c>
    </row>
    <row r="25" spans="1:10">
      <c r="A25" s="18"/>
      <c r="B25" s="18"/>
      <c r="C25" s="73"/>
      <c r="D25" s="18"/>
      <c r="E25" s="21"/>
      <c r="F25" s="18" t="s">
        <v>238</v>
      </c>
      <c r="G25" s="57" t="s">
        <v>239</v>
      </c>
      <c r="H25" s="58"/>
      <c r="I25" s="59"/>
      <c r="J25" s="21">
        <f>(E29+J12+J22)*12%</f>
        <v>582.495927272727</v>
      </c>
    </row>
    <row r="26" spans="1:10">
      <c r="A26" s="18"/>
      <c r="B26" s="18"/>
      <c r="C26" s="73"/>
      <c r="D26" s="18"/>
      <c r="E26" s="21"/>
      <c r="F26" s="18" t="s">
        <v>240</v>
      </c>
      <c r="G26" s="18"/>
      <c r="H26" s="18"/>
      <c r="I26" s="18">
        <v>64</v>
      </c>
      <c r="J26" s="21"/>
    </row>
    <row r="27" spans="1:10">
      <c r="A27" s="18"/>
      <c r="B27" s="18"/>
      <c r="C27" s="73"/>
      <c r="D27" s="18"/>
      <c r="E27" s="21"/>
      <c r="F27" s="18" t="s">
        <v>242</v>
      </c>
      <c r="G27" s="18"/>
      <c r="H27" s="18"/>
      <c r="I27" s="18">
        <v>65</v>
      </c>
      <c r="J27" s="21"/>
    </row>
    <row r="28" spans="1:10">
      <c r="A28" s="18"/>
      <c r="B28" s="18"/>
      <c r="C28" s="18"/>
      <c r="D28" s="18"/>
      <c r="E28" s="21"/>
      <c r="F28" s="57" t="s">
        <v>222</v>
      </c>
      <c r="G28" s="58"/>
      <c r="H28" s="58"/>
      <c r="I28" s="59"/>
      <c r="J28" s="21">
        <f>SUM(J25:J27)</f>
        <v>582.495927272727</v>
      </c>
    </row>
    <row r="29" spans="1:10">
      <c r="A29" s="57" t="s">
        <v>222</v>
      </c>
      <c r="B29" s="58"/>
      <c r="C29" s="58"/>
      <c r="D29" s="59"/>
      <c r="E29" s="21">
        <f>SUM(E10:E28)</f>
        <v>1325.88</v>
      </c>
      <c r="F29" s="57" t="s">
        <v>244</v>
      </c>
      <c r="G29" s="58"/>
      <c r="H29" s="58"/>
      <c r="I29" s="59"/>
      <c r="J29" s="21">
        <f>E29+J12+J22+J28</f>
        <v>5436.62865454545</v>
      </c>
    </row>
    <row r="30" spans="1:10">
      <c r="A30" s="45" t="s">
        <v>245</v>
      </c>
      <c r="B30" s="45"/>
      <c r="C30" s="45"/>
      <c r="D30" s="45"/>
      <c r="I30" t="s">
        <v>246</v>
      </c>
    </row>
  </sheetData>
  <mergeCells count="17">
    <mergeCell ref="A1:J1"/>
    <mergeCell ref="A3:J3"/>
    <mergeCell ref="B5:H5"/>
    <mergeCell ref="A6:J6"/>
    <mergeCell ref="A7:E7"/>
    <mergeCell ref="F7:J7"/>
    <mergeCell ref="A9:E9"/>
    <mergeCell ref="F12:I12"/>
    <mergeCell ref="F13:J13"/>
    <mergeCell ref="F22:I22"/>
    <mergeCell ref="F23:J23"/>
    <mergeCell ref="G24:I24"/>
    <mergeCell ref="G25:I25"/>
    <mergeCell ref="F28:I28"/>
    <mergeCell ref="A29:D29"/>
    <mergeCell ref="F29:I29"/>
    <mergeCell ref="A30:D30"/>
  </mergeCells>
  <pageMargins left="0.75" right="0.75" top="0.26" bottom="0.31" header="0.17" footer="0.1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2" sqref="A32:K32"/>
    </sheetView>
  </sheetViews>
  <sheetFormatPr defaultColWidth="10" defaultRowHeight="13.5"/>
  <cols>
    <col min="2" max="2" width="7.875" customWidth="1"/>
    <col min="3" max="3" width="3.75" customWidth="1"/>
    <col min="5" max="5" width="14.875" customWidth="1"/>
    <col min="9" max="9" width="13.25" customWidth="1"/>
    <col min="10" max="10" width="14" customWidth="1"/>
    <col min="11" max="11" width="16.375" customWidth="1"/>
  </cols>
  <sheetData>
    <row r="1" ht="25.5" spans="1:11">
      <c r="A1" s="141" t="s">
        <v>200</v>
      </c>
      <c r="B1" s="142"/>
      <c r="C1" s="142"/>
      <c r="D1" s="142"/>
      <c r="E1" s="142"/>
      <c r="F1" s="142"/>
      <c r="G1" s="142"/>
      <c r="H1" s="142"/>
      <c r="I1" s="142"/>
      <c r="J1" s="142"/>
      <c r="K1" s="142"/>
    </row>
    <row r="2" spans="1:11">
      <c r="A2" s="4" t="s">
        <v>201</v>
      </c>
      <c r="B2" s="4"/>
      <c r="C2" s="4"/>
      <c r="D2" s="4"/>
      <c r="E2" s="4"/>
      <c r="F2" s="4"/>
      <c r="G2" s="4"/>
      <c r="H2" s="4"/>
      <c r="I2" s="4"/>
      <c r="J2" s="4"/>
      <c r="K2" s="4"/>
    </row>
    <row r="3" ht="30" customHeight="1" spans="1:11">
      <c r="A3" s="6" t="s">
        <v>13</v>
      </c>
      <c r="B3" s="7" t="s">
        <v>31</v>
      </c>
      <c r="C3" s="7"/>
      <c r="D3" s="6" t="s">
        <v>12</v>
      </c>
      <c r="E3" s="8" t="s">
        <v>30</v>
      </c>
      <c r="F3" s="6" t="s">
        <v>17</v>
      </c>
      <c r="G3" s="6" t="s">
        <v>28</v>
      </c>
      <c r="H3" s="6" t="s">
        <v>16</v>
      </c>
      <c r="I3" s="9"/>
      <c r="J3" s="6" t="s">
        <v>202</v>
      </c>
      <c r="K3" s="9">
        <f>K30</f>
        <v>971.335951515151</v>
      </c>
    </row>
    <row r="4" ht="27.75" customHeight="1" spans="1:11">
      <c r="A4" s="6" t="s">
        <v>15</v>
      </c>
      <c r="B4" s="11" t="s">
        <v>203</v>
      </c>
      <c r="C4" s="11"/>
      <c r="D4" s="11"/>
      <c r="E4" s="11"/>
      <c r="F4" s="11"/>
      <c r="G4" s="11"/>
      <c r="H4" s="11"/>
      <c r="I4" s="11"/>
      <c r="J4" s="6" t="s">
        <v>204</v>
      </c>
      <c r="K4" s="9">
        <v>1000</v>
      </c>
    </row>
    <row r="5" spans="1:11">
      <c r="A5" s="4" t="s">
        <v>205</v>
      </c>
      <c r="B5" s="4"/>
      <c r="C5" s="4"/>
      <c r="D5" s="4"/>
      <c r="E5" s="4"/>
      <c r="F5" s="4"/>
      <c r="G5" s="4"/>
      <c r="H5" s="4"/>
      <c r="I5" s="4"/>
      <c r="J5" s="4"/>
      <c r="K5" s="4"/>
    </row>
    <row r="6" spans="1:11">
      <c r="A6" s="6" t="s">
        <v>206</v>
      </c>
      <c r="B6" s="6"/>
      <c r="C6" s="6"/>
      <c r="D6" s="6"/>
      <c r="E6" s="6"/>
      <c r="F6" s="6"/>
      <c r="G6" s="6" t="s">
        <v>207</v>
      </c>
      <c r="H6" s="6"/>
      <c r="I6" s="6"/>
      <c r="J6" s="6"/>
      <c r="K6" s="6"/>
    </row>
    <row r="7" spans="1:11">
      <c r="A7" s="6" t="s">
        <v>208</v>
      </c>
      <c r="B7" s="6"/>
      <c r="C7" s="6" t="s">
        <v>209</v>
      </c>
      <c r="D7" s="6" t="s">
        <v>210</v>
      </c>
      <c r="E7" s="6" t="s">
        <v>211</v>
      </c>
      <c r="F7" s="6" t="s">
        <v>212</v>
      </c>
      <c r="G7" s="6" t="s">
        <v>213</v>
      </c>
      <c r="H7" s="6" t="s">
        <v>214</v>
      </c>
      <c r="I7" s="6" t="s">
        <v>215</v>
      </c>
      <c r="J7" s="6" t="s">
        <v>216</v>
      </c>
      <c r="K7" s="6" t="s">
        <v>217</v>
      </c>
    </row>
    <row r="8" ht="14.25" spans="1:11">
      <c r="A8" s="13" t="s">
        <v>218</v>
      </c>
      <c r="B8" s="13"/>
      <c r="C8" s="13"/>
      <c r="D8" s="13"/>
      <c r="E8" s="13"/>
      <c r="F8" s="13"/>
      <c r="G8" s="14" t="s">
        <v>219</v>
      </c>
      <c r="H8" s="14">
        <v>2</v>
      </c>
      <c r="I8" s="14">
        <v>2</v>
      </c>
      <c r="J8" s="46">
        <v>99.6</v>
      </c>
      <c r="K8" s="9">
        <f>H8*I8*J8</f>
        <v>398.4</v>
      </c>
    </row>
    <row r="9" ht="14.25" spans="1:11">
      <c r="A9" s="39"/>
      <c r="B9" s="39"/>
      <c r="C9" s="18"/>
      <c r="D9" s="18"/>
      <c r="E9" s="18"/>
      <c r="F9" s="18"/>
      <c r="G9" s="14" t="s">
        <v>220</v>
      </c>
      <c r="H9" s="14">
        <v>2</v>
      </c>
      <c r="I9" s="14">
        <v>2</v>
      </c>
      <c r="J9" s="46">
        <v>68.59</v>
      </c>
      <c r="K9" s="9">
        <f>H9*I9*J9</f>
        <v>274.36</v>
      </c>
    </row>
    <row r="10" spans="1:11">
      <c r="A10" s="24"/>
      <c r="B10" s="24"/>
      <c r="C10" s="28"/>
      <c r="D10" s="28"/>
      <c r="E10" s="112"/>
      <c r="F10" s="113"/>
      <c r="G10" s="14" t="s">
        <v>221</v>
      </c>
      <c r="H10" s="14"/>
      <c r="I10" s="22"/>
      <c r="J10" s="23"/>
      <c r="K10" s="9"/>
    </row>
    <row r="11" spans="1:11">
      <c r="A11" s="24"/>
      <c r="B11" s="24"/>
      <c r="C11" s="28"/>
      <c r="D11" s="28"/>
      <c r="E11" s="28"/>
      <c r="F11" s="28"/>
      <c r="G11" s="6" t="s">
        <v>222</v>
      </c>
      <c r="H11" s="6"/>
      <c r="I11" s="6"/>
      <c r="J11" s="6"/>
      <c r="K11" s="9">
        <f>SUM(K8:K10)</f>
        <v>672.76</v>
      </c>
    </row>
    <row r="12" ht="14.25" spans="1:11">
      <c r="A12" s="24"/>
      <c r="B12" s="24"/>
      <c r="C12" s="25"/>
      <c r="D12" s="26"/>
      <c r="E12" s="26"/>
      <c r="F12" s="26"/>
      <c r="G12" s="6" t="s">
        <v>223</v>
      </c>
      <c r="H12" s="6"/>
      <c r="I12" s="6"/>
      <c r="J12" s="6"/>
      <c r="K12" s="6"/>
    </row>
    <row r="13" ht="14.25" spans="1:11">
      <c r="A13" s="27"/>
      <c r="B13" s="27"/>
      <c r="C13" s="28"/>
      <c r="D13" s="28"/>
      <c r="E13" s="28"/>
      <c r="F13" s="28"/>
      <c r="G13" s="6"/>
      <c r="H13" s="6"/>
      <c r="I13" s="6"/>
      <c r="J13" s="6"/>
      <c r="K13" s="6"/>
    </row>
    <row r="14" spans="1:11">
      <c r="A14" s="29"/>
      <c r="B14" s="29"/>
      <c r="C14" s="30"/>
      <c r="D14" s="30"/>
      <c r="E14" s="30"/>
      <c r="F14" s="31"/>
      <c r="G14" s="6"/>
      <c r="H14" s="6"/>
      <c r="I14" s="6"/>
      <c r="J14" s="6"/>
      <c r="K14" s="6"/>
    </row>
    <row r="15" spans="1:11">
      <c r="A15" s="32"/>
      <c r="B15" s="32"/>
      <c r="C15" s="23"/>
      <c r="D15" s="23"/>
      <c r="E15" s="23"/>
      <c r="F15" s="23"/>
      <c r="G15" s="6" t="s">
        <v>224</v>
      </c>
      <c r="H15" s="6" t="s">
        <v>225</v>
      </c>
      <c r="I15" s="6" t="s">
        <v>226</v>
      </c>
      <c r="J15" s="6" t="s">
        <v>227</v>
      </c>
      <c r="K15" s="6" t="s">
        <v>217</v>
      </c>
    </row>
    <row r="16" spans="1:11">
      <c r="A16" s="13" t="s">
        <v>228</v>
      </c>
      <c r="B16" s="13"/>
      <c r="C16" s="13"/>
      <c r="D16" s="13"/>
      <c r="E16" s="13"/>
      <c r="F16" s="13"/>
      <c r="G16" s="18" t="s">
        <v>229</v>
      </c>
      <c r="H16" s="33">
        <v>85000</v>
      </c>
      <c r="I16" s="34">
        <v>10560</v>
      </c>
      <c r="J16" s="34">
        <v>2</v>
      </c>
      <c r="K16" s="9">
        <f>H16/I16*J16</f>
        <v>16.0984848484848</v>
      </c>
    </row>
    <row r="17" ht="24" spans="1:11">
      <c r="A17" s="19" t="s">
        <v>230</v>
      </c>
      <c r="B17" s="36"/>
      <c r="C17" s="37" t="s">
        <v>231</v>
      </c>
      <c r="D17" s="37">
        <v>19.79</v>
      </c>
      <c r="E17" s="38" t="s">
        <v>232</v>
      </c>
      <c r="F17" s="37">
        <v>39.58</v>
      </c>
      <c r="G17" s="39" t="s">
        <v>233</v>
      </c>
      <c r="H17" s="34">
        <v>79000</v>
      </c>
      <c r="I17" s="34">
        <v>10560</v>
      </c>
      <c r="J17" s="34">
        <v>2</v>
      </c>
      <c r="K17" s="9">
        <f>H17/I17*J17</f>
        <v>14.9621212121212</v>
      </c>
    </row>
    <row r="18" spans="1:11">
      <c r="A18" s="6"/>
      <c r="B18" s="6"/>
      <c r="C18" s="6"/>
      <c r="D18" s="14"/>
      <c r="E18" s="14"/>
      <c r="F18" s="9"/>
      <c r="G18" s="18" t="s">
        <v>234</v>
      </c>
      <c r="H18" s="33">
        <v>390000</v>
      </c>
      <c r="I18" s="34">
        <v>10560</v>
      </c>
      <c r="J18" s="34">
        <v>2</v>
      </c>
      <c r="K18" s="9">
        <f>H18/I18*J18</f>
        <v>73.8636363636364</v>
      </c>
    </row>
    <row r="19" spans="1:11">
      <c r="A19" s="6"/>
      <c r="B19" s="6"/>
      <c r="C19" s="6"/>
      <c r="D19" s="14"/>
      <c r="E19" s="14"/>
      <c r="F19" s="9"/>
      <c r="G19" s="14"/>
      <c r="H19" s="14"/>
      <c r="I19" s="14"/>
      <c r="J19" s="40"/>
      <c r="K19" s="9"/>
    </row>
    <row r="20" spans="1:11">
      <c r="A20" s="6"/>
      <c r="B20" s="6"/>
      <c r="C20" s="6"/>
      <c r="D20" s="14"/>
      <c r="E20" s="14"/>
      <c r="F20" s="9"/>
      <c r="G20" s="14"/>
      <c r="H20" s="14"/>
      <c r="I20" s="14"/>
      <c r="J20" s="41"/>
      <c r="K20" s="9"/>
    </row>
    <row r="21" spans="1:11">
      <c r="A21" s="6"/>
      <c r="B21" s="6"/>
      <c r="C21" s="6"/>
      <c r="D21" s="14"/>
      <c r="E21" s="14"/>
      <c r="F21" s="9"/>
      <c r="G21" s="14"/>
      <c r="H21" s="14"/>
      <c r="I21" s="14"/>
      <c r="J21" s="41"/>
      <c r="K21" s="9"/>
    </row>
    <row r="22" spans="1:11">
      <c r="A22" s="6"/>
      <c r="B22" s="6"/>
      <c r="C22" s="6"/>
      <c r="D22" s="14"/>
      <c r="E22" s="14"/>
      <c r="F22" s="9"/>
      <c r="G22" s="14"/>
      <c r="H22" s="14"/>
      <c r="I22" s="42"/>
      <c r="J22" s="43"/>
      <c r="K22" s="9"/>
    </row>
    <row r="23" spans="1:11">
      <c r="A23" s="6"/>
      <c r="B23" s="6"/>
      <c r="C23" s="6"/>
      <c r="D23" s="14"/>
      <c r="E23" s="14"/>
      <c r="F23" s="9"/>
      <c r="G23" s="6" t="s">
        <v>222</v>
      </c>
      <c r="H23" s="6"/>
      <c r="I23" s="6"/>
      <c r="J23" s="6"/>
      <c r="K23" s="9">
        <f>SUM(K16:K22)</f>
        <v>104.924242424242</v>
      </c>
    </row>
    <row r="24" spans="1:11">
      <c r="A24" s="13" t="s">
        <v>235</v>
      </c>
      <c r="B24" s="13"/>
      <c r="C24" s="13"/>
      <c r="D24" s="13"/>
      <c r="E24" s="13"/>
      <c r="F24" s="13"/>
      <c r="G24" s="6" t="s">
        <v>236</v>
      </c>
      <c r="H24" s="6"/>
      <c r="I24" s="6"/>
      <c r="J24" s="6"/>
      <c r="K24" s="6"/>
    </row>
    <row r="25" spans="1:11">
      <c r="A25" s="6">
        <v>6</v>
      </c>
      <c r="B25" s="6"/>
      <c r="C25" s="6"/>
      <c r="D25" s="14"/>
      <c r="E25" s="14"/>
      <c r="F25" s="9">
        <v>50</v>
      </c>
      <c r="G25" s="6" t="s">
        <v>13</v>
      </c>
      <c r="H25" s="6" t="s">
        <v>237</v>
      </c>
      <c r="I25" s="6"/>
      <c r="J25" s="6"/>
      <c r="K25" s="6" t="s">
        <v>212</v>
      </c>
    </row>
    <row r="26" spans="1:11">
      <c r="A26" s="44"/>
      <c r="B26" s="44"/>
      <c r="C26" s="44"/>
      <c r="D26" s="14"/>
      <c r="E26" s="14"/>
      <c r="F26" s="9"/>
      <c r="G26" s="14" t="s">
        <v>238</v>
      </c>
      <c r="H26" s="6" t="s">
        <v>239</v>
      </c>
      <c r="I26" s="6"/>
      <c r="J26" s="6"/>
      <c r="K26" s="9">
        <f>(F30+K11+K23)*0.12</f>
        <v>104.071709090909</v>
      </c>
    </row>
    <row r="27" spans="1:11">
      <c r="A27" s="44"/>
      <c r="B27" s="44"/>
      <c r="C27" s="44"/>
      <c r="D27" s="14"/>
      <c r="E27" s="14"/>
      <c r="F27" s="9"/>
      <c r="G27" s="14" t="s">
        <v>240</v>
      </c>
      <c r="H27" s="6" t="s">
        <v>241</v>
      </c>
      <c r="I27" s="6"/>
      <c r="J27" s="6"/>
      <c r="K27" s="9"/>
    </row>
    <row r="28" spans="1:11">
      <c r="A28" s="44"/>
      <c r="B28" s="44"/>
      <c r="C28" s="44"/>
      <c r="D28" s="14"/>
      <c r="E28" s="14"/>
      <c r="F28" s="9"/>
      <c r="G28" s="14" t="s">
        <v>242</v>
      </c>
      <c r="H28" s="6" t="s">
        <v>243</v>
      </c>
      <c r="I28" s="6"/>
      <c r="J28" s="6"/>
      <c r="K28" s="9"/>
    </row>
    <row r="29" spans="1:11">
      <c r="A29" s="44"/>
      <c r="B29" s="44"/>
      <c r="C29" s="44"/>
      <c r="D29" s="14"/>
      <c r="E29" s="14"/>
      <c r="F29" s="9"/>
      <c r="G29" s="6" t="s">
        <v>222</v>
      </c>
      <c r="H29" s="6"/>
      <c r="I29" s="6"/>
      <c r="J29" s="6"/>
      <c r="K29" s="9">
        <f>SUM(K26:K28)</f>
        <v>104.071709090909</v>
      </c>
    </row>
    <row r="30" spans="1:11">
      <c r="A30" s="6" t="s">
        <v>222</v>
      </c>
      <c r="B30" s="6"/>
      <c r="C30" s="6"/>
      <c r="D30" s="6"/>
      <c r="E30" s="6"/>
      <c r="F30" s="9">
        <f>SUM(F9:F29)</f>
        <v>89.58</v>
      </c>
      <c r="G30" s="6" t="s">
        <v>244</v>
      </c>
      <c r="H30" s="6"/>
      <c r="I30" s="6"/>
      <c r="J30" s="6"/>
      <c r="K30" s="9">
        <f>F30+K11+K23+K29</f>
        <v>971.335951515151</v>
      </c>
    </row>
    <row r="31" spans="1:11">
      <c r="A31" s="143"/>
      <c r="B31" s="143"/>
      <c r="C31" s="143"/>
      <c r="D31" s="143"/>
      <c r="E31" s="143"/>
      <c r="F31" s="143"/>
      <c r="G31" s="143"/>
      <c r="H31" s="143"/>
      <c r="I31" s="143"/>
      <c r="J31" s="143"/>
      <c r="K31" s="143"/>
    </row>
    <row r="32" spans="1:11">
      <c r="A32" s="45" t="s">
        <v>245</v>
      </c>
      <c r="B32" s="45"/>
      <c r="C32" s="45"/>
      <c r="D32" s="45"/>
      <c r="I32" t="s">
        <v>246</v>
      </c>
    </row>
  </sheetData>
  <mergeCells count="43">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K31"/>
    <mergeCell ref="A32:D32"/>
  </mergeCells>
  <pageMargins left="0.75" right="0.75" top="0.55" bottom="0.4" header="0.36" footer="0.19"/>
  <pageSetup paperSize="9"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IV1"/>
    </sheetView>
  </sheetViews>
  <sheetFormatPr defaultColWidth="10" defaultRowHeight="13.5"/>
  <cols>
    <col min="2" max="2" width="20" customWidth="1"/>
    <col min="4" max="4" width="16.125" customWidth="1"/>
    <col min="9" max="9" width="16.875" customWidth="1"/>
    <col min="10" max="10" width="14" customWidth="1"/>
    <col min="11" max="11" width="20.5" customWidth="1"/>
  </cols>
  <sheetData>
    <row r="1" ht="17.25" spans="1:10">
      <c r="A1" s="50" t="s">
        <v>286</v>
      </c>
      <c r="B1" s="50"/>
      <c r="C1" s="50"/>
      <c r="D1" s="50"/>
      <c r="E1" s="50"/>
      <c r="F1" s="50"/>
      <c r="G1" s="50"/>
      <c r="H1" s="50"/>
      <c r="I1" s="50"/>
      <c r="J1" s="50"/>
    </row>
    <row r="3" spans="1:10">
      <c r="A3" s="51" t="s">
        <v>201</v>
      </c>
      <c r="B3" s="52"/>
      <c r="C3" s="52"/>
      <c r="D3" s="52"/>
      <c r="E3" s="52"/>
      <c r="F3" s="52"/>
      <c r="G3" s="52"/>
      <c r="H3" s="52"/>
      <c r="I3" s="52"/>
      <c r="J3" s="53"/>
    </row>
    <row r="4" ht="27" spans="1:10">
      <c r="A4" s="18" t="s">
        <v>13</v>
      </c>
      <c r="B4" s="98" t="s">
        <v>310</v>
      </c>
      <c r="C4" s="18" t="s">
        <v>12</v>
      </c>
      <c r="D4" s="18" t="s">
        <v>164</v>
      </c>
      <c r="E4" s="18" t="s">
        <v>17</v>
      </c>
      <c r="F4" s="39" t="s">
        <v>78</v>
      </c>
      <c r="G4" s="18" t="s">
        <v>16</v>
      </c>
      <c r="H4" s="39"/>
      <c r="I4" s="18" t="s">
        <v>202</v>
      </c>
      <c r="J4" s="21">
        <f>J29</f>
        <v>1724.91793939394</v>
      </c>
    </row>
    <row r="5" spans="1:10">
      <c r="A5" s="18" t="s">
        <v>15</v>
      </c>
      <c r="B5" s="54"/>
      <c r="C5" s="55"/>
      <c r="D5" s="55"/>
      <c r="E5" s="55"/>
      <c r="F5" s="55"/>
      <c r="G5" s="55"/>
      <c r="H5" s="56"/>
      <c r="I5" s="18" t="s">
        <v>204</v>
      </c>
      <c r="J5" s="21">
        <v>1800</v>
      </c>
    </row>
    <row r="6" spans="1:10">
      <c r="A6" s="57" t="s">
        <v>205</v>
      </c>
      <c r="B6" s="58"/>
      <c r="C6" s="58"/>
      <c r="D6" s="58"/>
      <c r="E6" s="58"/>
      <c r="F6" s="58"/>
      <c r="G6" s="58"/>
      <c r="H6" s="58"/>
      <c r="I6" s="58"/>
      <c r="J6" s="59"/>
    </row>
    <row r="7" spans="1:10">
      <c r="A7" s="57" t="s">
        <v>206</v>
      </c>
      <c r="B7" s="58"/>
      <c r="C7" s="58"/>
      <c r="D7" s="58"/>
      <c r="E7" s="59"/>
      <c r="F7" s="57" t="s">
        <v>207</v>
      </c>
      <c r="G7" s="58"/>
      <c r="H7" s="58"/>
      <c r="I7" s="58"/>
      <c r="J7" s="59"/>
    </row>
    <row r="8" spans="1:10">
      <c r="A8" s="18" t="s">
        <v>208</v>
      </c>
      <c r="B8" s="18" t="s">
        <v>209</v>
      </c>
      <c r="C8" s="18" t="s">
        <v>210</v>
      </c>
      <c r="D8" s="18" t="s">
        <v>211</v>
      </c>
      <c r="E8" s="18" t="s">
        <v>212</v>
      </c>
      <c r="F8" s="18" t="s">
        <v>213</v>
      </c>
      <c r="G8" s="18" t="s">
        <v>214</v>
      </c>
      <c r="H8" s="18" t="s">
        <v>215</v>
      </c>
      <c r="I8" s="18" t="s">
        <v>216</v>
      </c>
      <c r="J8" s="18" t="s">
        <v>217</v>
      </c>
    </row>
    <row r="9" spans="1:10">
      <c r="A9" s="60" t="s">
        <v>287</v>
      </c>
      <c r="B9" s="61"/>
      <c r="C9" s="61"/>
      <c r="D9" s="61"/>
      <c r="E9" s="62"/>
      <c r="F9" s="18" t="s">
        <v>219</v>
      </c>
      <c r="G9" s="18">
        <v>4</v>
      </c>
      <c r="H9" s="63">
        <v>2.5</v>
      </c>
      <c r="I9" s="15">
        <v>99.6</v>
      </c>
      <c r="J9" s="21">
        <f>G9*H9*I9</f>
        <v>996</v>
      </c>
    </row>
    <row r="10" spans="1:10">
      <c r="A10" s="39"/>
      <c r="B10" s="64"/>
      <c r="C10" s="18"/>
      <c r="D10" s="18"/>
      <c r="E10" s="21"/>
      <c r="F10" s="65" t="s">
        <v>298</v>
      </c>
      <c r="G10" s="18"/>
      <c r="H10" s="35"/>
      <c r="I10" s="15"/>
      <c r="J10" s="21">
        <f>G10*H10*I10</f>
        <v>0</v>
      </c>
    </row>
    <row r="11" spans="1:10">
      <c r="A11" s="18"/>
      <c r="B11" s="18"/>
      <c r="C11" s="18"/>
      <c r="D11" s="20"/>
      <c r="E11" s="21"/>
      <c r="F11" s="47" t="s">
        <v>301</v>
      </c>
      <c r="G11" s="18">
        <v>2</v>
      </c>
      <c r="H11" s="63">
        <v>2.5</v>
      </c>
      <c r="I11" s="15">
        <v>68.59</v>
      </c>
      <c r="J11" s="21">
        <f>G11*H11*I11</f>
        <v>342.95</v>
      </c>
    </row>
    <row r="12" spans="1:10">
      <c r="A12" s="39"/>
      <c r="B12" s="18"/>
      <c r="C12" s="18"/>
      <c r="D12" s="18"/>
      <c r="E12" s="18"/>
      <c r="F12" s="57" t="s">
        <v>222</v>
      </c>
      <c r="G12" s="58"/>
      <c r="H12" s="58"/>
      <c r="I12" s="59"/>
      <c r="J12" s="21">
        <f>SUM(J9:J11)</f>
        <v>1338.95</v>
      </c>
    </row>
    <row r="13" ht="14.25" spans="1:10">
      <c r="A13" s="66"/>
      <c r="B13" s="47"/>
      <c r="C13" s="48"/>
      <c r="D13" s="48"/>
      <c r="E13" s="48"/>
      <c r="F13" s="57" t="s">
        <v>292</v>
      </c>
      <c r="G13" s="58"/>
      <c r="H13" s="58"/>
      <c r="I13" s="58"/>
      <c r="J13" s="59"/>
    </row>
    <row r="14" spans="1:10">
      <c r="A14" s="39"/>
      <c r="B14" s="18"/>
      <c r="C14" s="18"/>
      <c r="D14" s="18"/>
      <c r="E14" s="21"/>
      <c r="F14" s="18" t="s">
        <v>224</v>
      </c>
      <c r="G14" s="18" t="s">
        <v>225</v>
      </c>
      <c r="H14" s="18" t="s">
        <v>226</v>
      </c>
      <c r="I14" s="18" t="s">
        <v>227</v>
      </c>
      <c r="J14" s="18" t="s">
        <v>217</v>
      </c>
    </row>
    <row r="15" spans="1:10">
      <c r="A15" s="39"/>
      <c r="B15" s="18"/>
      <c r="C15" s="18"/>
      <c r="D15" s="18"/>
      <c r="E15" s="18"/>
      <c r="F15" s="18" t="s">
        <v>229</v>
      </c>
      <c r="G15" s="33">
        <v>85000</v>
      </c>
      <c r="H15" s="49">
        <v>10560</v>
      </c>
      <c r="I15" s="49" t="s">
        <v>311</v>
      </c>
      <c r="J15" s="70">
        <f>G15/H15*I15</f>
        <v>20.1231060606061</v>
      </c>
    </row>
    <row r="16" ht="24" spans="1:10">
      <c r="A16" s="18"/>
      <c r="B16" s="18"/>
      <c r="C16" s="18"/>
      <c r="D16" s="18"/>
      <c r="E16" s="18"/>
      <c r="F16" s="93" t="s">
        <v>233</v>
      </c>
      <c r="G16" s="34">
        <v>79000</v>
      </c>
      <c r="H16" s="49">
        <v>10560</v>
      </c>
      <c r="I16" s="49" t="s">
        <v>311</v>
      </c>
      <c r="J16" s="70">
        <f>G16/H16*I16</f>
        <v>18.7026515151515</v>
      </c>
    </row>
    <row r="17" ht="14.25" spans="1:10">
      <c r="A17" s="71"/>
      <c r="B17" s="71"/>
      <c r="C17" s="72"/>
      <c r="D17" s="72"/>
      <c r="E17" s="72"/>
      <c r="F17" s="18" t="s">
        <v>234</v>
      </c>
      <c r="G17" s="33">
        <v>390000</v>
      </c>
      <c r="H17" s="49">
        <v>10560</v>
      </c>
      <c r="I17" s="49" t="s">
        <v>311</v>
      </c>
      <c r="J17" s="70">
        <f>G17/H17*I17</f>
        <v>92.3295454545455</v>
      </c>
    </row>
    <row r="18" spans="1:10">
      <c r="A18" s="18" t="s">
        <v>293</v>
      </c>
      <c r="B18" s="18"/>
      <c r="C18" s="18"/>
      <c r="D18" s="18"/>
      <c r="E18" s="18"/>
      <c r="F18" s="18"/>
      <c r="G18" s="73"/>
      <c r="H18" s="73"/>
      <c r="I18" s="74"/>
      <c r="J18" s="21"/>
    </row>
    <row r="19" spans="1:10">
      <c r="A19" s="75"/>
      <c r="B19" s="76"/>
      <c r="C19" s="37"/>
      <c r="D19" s="38"/>
      <c r="E19" s="37"/>
      <c r="F19" s="18"/>
      <c r="G19" s="73"/>
      <c r="H19" s="73"/>
      <c r="I19" s="74"/>
      <c r="J19" s="21"/>
    </row>
    <row r="20" spans="1:10">
      <c r="A20" s="18"/>
      <c r="B20" s="18"/>
      <c r="C20" s="73"/>
      <c r="D20" s="18"/>
      <c r="E20" s="21"/>
      <c r="F20" s="18"/>
      <c r="G20" s="74"/>
      <c r="H20" s="73"/>
      <c r="I20" s="74"/>
      <c r="J20" s="21"/>
    </row>
    <row r="21" spans="1:10">
      <c r="A21" s="18"/>
      <c r="B21" s="18"/>
      <c r="C21" s="73"/>
      <c r="D21" s="18"/>
      <c r="E21" s="21"/>
      <c r="F21" s="18"/>
      <c r="G21" s="74"/>
      <c r="H21" s="73"/>
      <c r="I21" s="74"/>
      <c r="J21" s="21"/>
    </row>
    <row r="22" spans="1:10">
      <c r="A22" s="18"/>
      <c r="B22" s="18"/>
      <c r="C22" s="73"/>
      <c r="D22" s="18"/>
      <c r="E22" s="21"/>
      <c r="F22" s="57" t="s">
        <v>222</v>
      </c>
      <c r="G22" s="58"/>
      <c r="H22" s="58"/>
      <c r="I22" s="59"/>
      <c r="J22" s="21">
        <f>SUM(J15:J21)</f>
        <v>131.155303030303</v>
      </c>
    </row>
    <row r="23" spans="1:10">
      <c r="A23" s="37" t="s">
        <v>235</v>
      </c>
      <c r="B23" s="18"/>
      <c r="C23" s="18"/>
      <c r="D23" s="18"/>
      <c r="E23" s="18"/>
      <c r="F23" s="57" t="s">
        <v>236</v>
      </c>
      <c r="G23" s="58"/>
      <c r="H23" s="58"/>
      <c r="I23" s="58"/>
      <c r="J23" s="59"/>
    </row>
    <row r="24" spans="1:10">
      <c r="A24" s="18" t="s">
        <v>309</v>
      </c>
      <c r="B24" s="18"/>
      <c r="C24" s="18"/>
      <c r="D24" s="18"/>
      <c r="E24" s="21">
        <v>70</v>
      </c>
      <c r="F24" s="18" t="s">
        <v>13</v>
      </c>
      <c r="G24" s="57" t="s">
        <v>237</v>
      </c>
      <c r="H24" s="58"/>
      <c r="I24" s="59"/>
      <c r="J24" s="18" t="s">
        <v>212</v>
      </c>
    </row>
    <row r="25" spans="1:10">
      <c r="A25" s="18"/>
      <c r="B25" s="18"/>
      <c r="C25" s="73"/>
      <c r="D25" s="18"/>
      <c r="E25" s="21"/>
      <c r="F25" s="18" t="s">
        <v>238</v>
      </c>
      <c r="G25" s="57" t="s">
        <v>239</v>
      </c>
      <c r="H25" s="58"/>
      <c r="I25" s="59"/>
      <c r="J25" s="21">
        <f>(E29+J12+J22)*12%</f>
        <v>184.812636363636</v>
      </c>
    </row>
    <row r="26" spans="1:10">
      <c r="A26" s="18"/>
      <c r="B26" s="18"/>
      <c r="C26" s="73"/>
      <c r="D26" s="18"/>
      <c r="E26" s="21"/>
      <c r="F26" s="18" t="s">
        <v>240</v>
      </c>
      <c r="G26" s="18"/>
      <c r="H26" s="18"/>
      <c r="I26" s="18">
        <v>64</v>
      </c>
      <c r="J26" s="21"/>
    </row>
    <row r="27" spans="1:10">
      <c r="A27" s="18"/>
      <c r="B27" s="18"/>
      <c r="C27" s="73"/>
      <c r="D27" s="18"/>
      <c r="E27" s="21"/>
      <c r="F27" s="18" t="s">
        <v>242</v>
      </c>
      <c r="G27" s="18"/>
      <c r="H27" s="18"/>
      <c r="I27" s="18">
        <v>65</v>
      </c>
      <c r="J27" s="21"/>
    </row>
    <row r="28" spans="1:10">
      <c r="A28" s="18"/>
      <c r="B28" s="18"/>
      <c r="C28" s="18"/>
      <c r="D28" s="18"/>
      <c r="E28" s="21"/>
      <c r="F28" s="57" t="s">
        <v>222</v>
      </c>
      <c r="G28" s="58"/>
      <c r="H28" s="58"/>
      <c r="I28" s="59"/>
      <c r="J28" s="21">
        <f>SUM(J25:J27)</f>
        <v>184.812636363636</v>
      </c>
    </row>
    <row r="29" spans="1:10">
      <c r="A29" s="57" t="s">
        <v>222</v>
      </c>
      <c r="B29" s="58"/>
      <c r="C29" s="58"/>
      <c r="D29" s="59"/>
      <c r="E29" s="21">
        <f>SUM(E10:E28)</f>
        <v>70</v>
      </c>
      <c r="F29" s="57" t="s">
        <v>244</v>
      </c>
      <c r="G29" s="58"/>
      <c r="H29" s="58"/>
      <c r="I29" s="59"/>
      <c r="J29" s="21">
        <f>E29+J12+J22+J28</f>
        <v>1724.91793939394</v>
      </c>
    </row>
    <row r="30" spans="1:10">
      <c r="A30" s="45" t="s">
        <v>245</v>
      </c>
      <c r="B30" s="45"/>
      <c r="C30" s="45"/>
      <c r="D30" s="45"/>
      <c r="I30" t="s">
        <v>246</v>
      </c>
    </row>
  </sheetData>
  <mergeCells count="17">
    <mergeCell ref="A1:J1"/>
    <mergeCell ref="A3:J3"/>
    <mergeCell ref="B5:H5"/>
    <mergeCell ref="A6:J6"/>
    <mergeCell ref="A7:E7"/>
    <mergeCell ref="F7:J7"/>
    <mergeCell ref="A9:E9"/>
    <mergeCell ref="F12:I12"/>
    <mergeCell ref="F13:J13"/>
    <mergeCell ref="F22:I22"/>
    <mergeCell ref="F23:J23"/>
    <mergeCell ref="G24:I24"/>
    <mergeCell ref="G25:I25"/>
    <mergeCell ref="F28:I28"/>
    <mergeCell ref="A29:D29"/>
    <mergeCell ref="F29:I29"/>
    <mergeCell ref="A30:D30"/>
  </mergeCells>
  <pageMargins left="0.75" right="0.75" top="1" bottom="1" header="0.5" footer="0.5"/>
  <pageSetup paperSize="9"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30"/>
  <sheetViews>
    <sheetView workbookViewId="0">
      <selection activeCell="A30" sqref="A30:IV30"/>
    </sheetView>
  </sheetViews>
  <sheetFormatPr defaultColWidth="10" defaultRowHeight="13.5"/>
  <cols>
    <col min="2" max="2" width="20" customWidth="1"/>
    <col min="4" max="4" width="16.125" customWidth="1"/>
    <col min="9" max="9" width="16.875" customWidth="1"/>
    <col min="10" max="10" width="14" customWidth="1"/>
    <col min="11" max="11" width="20.5" customWidth="1"/>
  </cols>
  <sheetData>
    <row r="2" ht="17.25" spans="1:10">
      <c r="A2" s="50" t="s">
        <v>286</v>
      </c>
      <c r="B2" s="50"/>
      <c r="C2" s="50"/>
      <c r="D2" s="50"/>
      <c r="E2" s="50"/>
      <c r="F2" s="50"/>
      <c r="G2" s="50"/>
      <c r="H2" s="50"/>
      <c r="I2" s="50"/>
      <c r="J2" s="50"/>
    </row>
    <row r="3" spans="1:10">
      <c r="A3" s="51" t="s">
        <v>201</v>
      </c>
      <c r="B3" s="52"/>
      <c r="C3" s="52"/>
      <c r="D3" s="52"/>
      <c r="E3" s="52"/>
      <c r="F3" s="52"/>
      <c r="G3" s="52"/>
      <c r="H3" s="52"/>
      <c r="I3" s="52"/>
      <c r="J3" s="53"/>
    </row>
    <row r="4" ht="27" spans="1:10">
      <c r="A4" s="18" t="s">
        <v>13</v>
      </c>
      <c r="B4" s="98" t="s">
        <v>167</v>
      </c>
      <c r="C4" s="18" t="s">
        <v>12</v>
      </c>
      <c r="D4" s="18" t="s">
        <v>166</v>
      </c>
      <c r="E4" s="18" t="s">
        <v>17</v>
      </c>
      <c r="F4" s="39" t="s">
        <v>78</v>
      </c>
      <c r="G4" s="18" t="s">
        <v>16</v>
      </c>
      <c r="H4" s="39"/>
      <c r="I4" s="18" t="s">
        <v>202</v>
      </c>
      <c r="J4" s="21">
        <f>J29</f>
        <v>1724.91793939394</v>
      </c>
    </row>
    <row r="5" spans="1:10">
      <c r="A5" s="18" t="s">
        <v>15</v>
      </c>
      <c r="B5" s="54"/>
      <c r="C5" s="55"/>
      <c r="D5" s="55"/>
      <c r="E5" s="55"/>
      <c r="F5" s="55"/>
      <c r="G5" s="55"/>
      <c r="H5" s="56"/>
      <c r="I5" s="18" t="s">
        <v>204</v>
      </c>
      <c r="J5" s="21">
        <v>1800</v>
      </c>
    </row>
    <row r="6" spans="1:10">
      <c r="A6" s="57" t="s">
        <v>205</v>
      </c>
      <c r="B6" s="58"/>
      <c r="C6" s="58"/>
      <c r="D6" s="58"/>
      <c r="E6" s="58"/>
      <c r="F6" s="58"/>
      <c r="G6" s="58"/>
      <c r="H6" s="58"/>
      <c r="I6" s="58"/>
      <c r="J6" s="59"/>
    </row>
    <row r="7" spans="1:10">
      <c r="A7" s="57" t="s">
        <v>206</v>
      </c>
      <c r="B7" s="58"/>
      <c r="C7" s="58"/>
      <c r="D7" s="58"/>
      <c r="E7" s="59"/>
      <c r="F7" s="57" t="s">
        <v>207</v>
      </c>
      <c r="G7" s="58"/>
      <c r="H7" s="58"/>
      <c r="I7" s="58"/>
      <c r="J7" s="59"/>
    </row>
    <row r="8" spans="1:10">
      <c r="A8" s="18" t="s">
        <v>208</v>
      </c>
      <c r="B8" s="18" t="s">
        <v>209</v>
      </c>
      <c r="C8" s="18" t="s">
        <v>210</v>
      </c>
      <c r="D8" s="18" t="s">
        <v>211</v>
      </c>
      <c r="E8" s="18" t="s">
        <v>212</v>
      </c>
      <c r="F8" s="18" t="s">
        <v>213</v>
      </c>
      <c r="G8" s="18" t="s">
        <v>214</v>
      </c>
      <c r="H8" s="18" t="s">
        <v>215</v>
      </c>
      <c r="I8" s="18" t="s">
        <v>216</v>
      </c>
      <c r="J8" s="18" t="s">
        <v>217</v>
      </c>
    </row>
    <row r="9" spans="1:10">
      <c r="A9" s="60" t="s">
        <v>287</v>
      </c>
      <c r="B9" s="61"/>
      <c r="C9" s="61"/>
      <c r="D9" s="61"/>
      <c r="E9" s="62"/>
      <c r="F9" s="18" t="s">
        <v>219</v>
      </c>
      <c r="G9" s="18">
        <v>4</v>
      </c>
      <c r="H9" s="63">
        <v>2.5</v>
      </c>
      <c r="I9" s="15">
        <v>99.6</v>
      </c>
      <c r="J9" s="21">
        <f>G9*H9*I9</f>
        <v>996</v>
      </c>
    </row>
    <row r="10" spans="1:10">
      <c r="A10" s="39"/>
      <c r="B10" s="64"/>
      <c r="C10" s="18"/>
      <c r="D10" s="18"/>
      <c r="E10" s="21"/>
      <c r="F10" s="65" t="s">
        <v>298</v>
      </c>
      <c r="G10" s="18"/>
      <c r="H10" s="35"/>
      <c r="I10" s="15"/>
      <c r="J10" s="21">
        <f>G10*H10*I10</f>
        <v>0</v>
      </c>
    </row>
    <row r="11" spans="1:10">
      <c r="A11" s="18"/>
      <c r="B11" s="18"/>
      <c r="C11" s="18"/>
      <c r="D11" s="20"/>
      <c r="E11" s="21"/>
      <c r="F11" s="47" t="s">
        <v>301</v>
      </c>
      <c r="G11" s="18">
        <v>2</v>
      </c>
      <c r="H11" s="63">
        <v>2.5</v>
      </c>
      <c r="I11" s="15">
        <v>68.59</v>
      </c>
      <c r="J11" s="21">
        <f>G11*H11*I11</f>
        <v>342.95</v>
      </c>
    </row>
    <row r="12" spans="1:10">
      <c r="A12" s="39"/>
      <c r="B12" s="18"/>
      <c r="C12" s="18"/>
      <c r="D12" s="18"/>
      <c r="E12" s="18"/>
      <c r="F12" s="57" t="s">
        <v>222</v>
      </c>
      <c r="G12" s="58"/>
      <c r="H12" s="58"/>
      <c r="I12" s="59"/>
      <c r="J12" s="21">
        <f>SUM(J9:J11)</f>
        <v>1338.95</v>
      </c>
    </row>
    <row r="13" ht="14.25" spans="1:10">
      <c r="A13" s="66"/>
      <c r="B13" s="47"/>
      <c r="C13" s="48"/>
      <c r="D13" s="48"/>
      <c r="E13" s="48"/>
      <c r="F13" s="57" t="s">
        <v>292</v>
      </c>
      <c r="G13" s="58"/>
      <c r="H13" s="58"/>
      <c r="I13" s="58"/>
      <c r="J13" s="59"/>
    </row>
    <row r="14" spans="1:10">
      <c r="A14" s="39"/>
      <c r="B14" s="18"/>
      <c r="C14" s="18"/>
      <c r="D14" s="18"/>
      <c r="E14" s="21"/>
      <c r="F14" s="18" t="s">
        <v>224</v>
      </c>
      <c r="G14" s="18" t="s">
        <v>225</v>
      </c>
      <c r="H14" s="18" t="s">
        <v>226</v>
      </c>
      <c r="I14" s="18" t="s">
        <v>227</v>
      </c>
      <c r="J14" s="18" t="s">
        <v>217</v>
      </c>
    </row>
    <row r="15" spans="1:10">
      <c r="A15" s="39"/>
      <c r="B15" s="18"/>
      <c r="C15" s="18"/>
      <c r="D15" s="18"/>
      <c r="E15" s="18"/>
      <c r="F15" s="18" t="s">
        <v>229</v>
      </c>
      <c r="G15" s="33">
        <v>85000</v>
      </c>
      <c r="H15" s="49">
        <v>10560</v>
      </c>
      <c r="I15" s="49" t="s">
        <v>311</v>
      </c>
      <c r="J15" s="70">
        <f>G15/H15*I15</f>
        <v>20.1231060606061</v>
      </c>
    </row>
    <row r="16" ht="24" spans="1:10">
      <c r="A16" s="18"/>
      <c r="B16" s="18"/>
      <c r="C16" s="18"/>
      <c r="D16" s="18"/>
      <c r="E16" s="18"/>
      <c r="F16" s="93" t="s">
        <v>233</v>
      </c>
      <c r="G16" s="34">
        <v>79000</v>
      </c>
      <c r="H16" s="49">
        <v>10560</v>
      </c>
      <c r="I16" s="49" t="s">
        <v>311</v>
      </c>
      <c r="J16" s="70">
        <f>G16/H16*I16</f>
        <v>18.7026515151515</v>
      </c>
    </row>
    <row r="17" ht="14.25" spans="1:10">
      <c r="A17" s="71"/>
      <c r="B17" s="71"/>
      <c r="C17" s="72"/>
      <c r="D17" s="72"/>
      <c r="E17" s="72"/>
      <c r="F17" s="18" t="s">
        <v>234</v>
      </c>
      <c r="G17" s="33">
        <v>390000</v>
      </c>
      <c r="H17" s="49">
        <v>10560</v>
      </c>
      <c r="I17" s="49" t="s">
        <v>311</v>
      </c>
      <c r="J17" s="70">
        <f>G17/H17*I17</f>
        <v>92.3295454545455</v>
      </c>
    </row>
    <row r="18" spans="1:10">
      <c r="A18" s="18" t="s">
        <v>293</v>
      </c>
      <c r="B18" s="18"/>
      <c r="C18" s="18"/>
      <c r="D18" s="18"/>
      <c r="E18" s="18"/>
      <c r="F18" s="18"/>
      <c r="G18" s="73"/>
      <c r="H18" s="73"/>
      <c r="I18" s="74"/>
      <c r="J18" s="21"/>
    </row>
    <row r="19" spans="1:10">
      <c r="A19" s="75"/>
      <c r="B19" s="76"/>
      <c r="C19" s="37"/>
      <c r="D19" s="38"/>
      <c r="E19" s="37"/>
      <c r="F19" s="18"/>
      <c r="G19" s="73"/>
      <c r="H19" s="73"/>
      <c r="I19" s="74"/>
      <c r="J19" s="21"/>
    </row>
    <row r="20" spans="1:10">
      <c r="A20" s="18"/>
      <c r="B20" s="18"/>
      <c r="C20" s="73"/>
      <c r="D20" s="18"/>
      <c r="E20" s="21"/>
      <c r="F20" s="18"/>
      <c r="G20" s="74"/>
      <c r="H20" s="73"/>
      <c r="I20" s="74"/>
      <c r="J20" s="21"/>
    </row>
    <row r="21" spans="1:10">
      <c r="A21" s="18"/>
      <c r="B21" s="18"/>
      <c r="C21" s="73"/>
      <c r="D21" s="18"/>
      <c r="E21" s="21"/>
      <c r="F21" s="18"/>
      <c r="G21" s="74"/>
      <c r="H21" s="73"/>
      <c r="I21" s="74"/>
      <c r="J21" s="21"/>
    </row>
    <row r="22" spans="1:10">
      <c r="A22" s="18"/>
      <c r="B22" s="18"/>
      <c r="C22" s="73"/>
      <c r="D22" s="18"/>
      <c r="E22" s="21"/>
      <c r="F22" s="57" t="s">
        <v>222</v>
      </c>
      <c r="G22" s="58"/>
      <c r="H22" s="58"/>
      <c r="I22" s="59"/>
      <c r="J22" s="21">
        <f>SUM(J15:J21)</f>
        <v>131.155303030303</v>
      </c>
    </row>
    <row r="23" spans="1:10">
      <c r="A23" s="37" t="s">
        <v>235</v>
      </c>
      <c r="B23" s="18"/>
      <c r="C23" s="18"/>
      <c r="D23" s="18"/>
      <c r="E23" s="18"/>
      <c r="F23" s="57" t="s">
        <v>236</v>
      </c>
      <c r="G23" s="58"/>
      <c r="H23" s="58"/>
      <c r="I23" s="58"/>
      <c r="J23" s="59"/>
    </row>
    <row r="24" spans="1:10">
      <c r="A24" s="18" t="s">
        <v>309</v>
      </c>
      <c r="B24" s="18"/>
      <c r="C24" s="18"/>
      <c r="D24" s="18"/>
      <c r="E24" s="21">
        <v>70</v>
      </c>
      <c r="F24" s="18" t="s">
        <v>13</v>
      </c>
      <c r="G24" s="57" t="s">
        <v>237</v>
      </c>
      <c r="H24" s="58"/>
      <c r="I24" s="59"/>
      <c r="J24" s="18" t="s">
        <v>212</v>
      </c>
    </row>
    <row r="25" spans="1:10">
      <c r="A25" s="18"/>
      <c r="B25" s="18"/>
      <c r="C25" s="73"/>
      <c r="D25" s="18"/>
      <c r="E25" s="21"/>
      <c r="F25" s="18" t="s">
        <v>238</v>
      </c>
      <c r="G25" s="57" t="s">
        <v>239</v>
      </c>
      <c r="H25" s="58"/>
      <c r="I25" s="59"/>
      <c r="J25" s="21">
        <f>(E29+J12+J22)*12%</f>
        <v>184.812636363636</v>
      </c>
    </row>
    <row r="26" spans="1:10">
      <c r="A26" s="18"/>
      <c r="B26" s="18"/>
      <c r="C26" s="73"/>
      <c r="D26" s="18"/>
      <c r="E26" s="21"/>
      <c r="F26" s="18" t="s">
        <v>240</v>
      </c>
      <c r="G26" s="18"/>
      <c r="H26" s="18"/>
      <c r="I26" s="18">
        <v>64</v>
      </c>
      <c r="J26" s="21"/>
    </row>
    <row r="27" spans="1:10">
      <c r="A27" s="18"/>
      <c r="B27" s="18"/>
      <c r="C27" s="73"/>
      <c r="D27" s="18"/>
      <c r="E27" s="21"/>
      <c r="F27" s="18" t="s">
        <v>242</v>
      </c>
      <c r="G27" s="18"/>
      <c r="H27" s="18"/>
      <c r="I27" s="18">
        <v>65</v>
      </c>
      <c r="J27" s="21"/>
    </row>
    <row r="28" spans="1:10">
      <c r="A28" s="18"/>
      <c r="B28" s="18"/>
      <c r="C28" s="18"/>
      <c r="D28" s="18"/>
      <c r="E28" s="21"/>
      <c r="F28" s="57" t="s">
        <v>222</v>
      </c>
      <c r="G28" s="58"/>
      <c r="H28" s="58"/>
      <c r="I28" s="59"/>
      <c r="J28" s="21">
        <f>SUM(J25:J27)</f>
        <v>184.812636363636</v>
      </c>
    </row>
    <row r="29" spans="1:10">
      <c r="A29" s="57" t="s">
        <v>222</v>
      </c>
      <c r="B29" s="58"/>
      <c r="C29" s="58"/>
      <c r="D29" s="59"/>
      <c r="E29" s="21">
        <f>SUM(E10:E28)</f>
        <v>70</v>
      </c>
      <c r="F29" s="57" t="s">
        <v>244</v>
      </c>
      <c r="G29" s="58"/>
      <c r="H29" s="58"/>
      <c r="I29" s="59"/>
      <c r="J29" s="21">
        <f>E29+J12+J22+J28</f>
        <v>1724.91793939394</v>
      </c>
    </row>
    <row r="30" spans="1:10">
      <c r="A30" s="45" t="s">
        <v>245</v>
      </c>
      <c r="B30" s="45"/>
      <c r="C30" s="45"/>
      <c r="D30" s="45"/>
      <c r="I30" t="s">
        <v>246</v>
      </c>
    </row>
  </sheetData>
  <mergeCells count="17">
    <mergeCell ref="A2:J2"/>
    <mergeCell ref="A3:J3"/>
    <mergeCell ref="B5:H5"/>
    <mergeCell ref="A6:J6"/>
    <mergeCell ref="A7:E7"/>
    <mergeCell ref="F7:J7"/>
    <mergeCell ref="A9:E9"/>
    <mergeCell ref="F12:I12"/>
    <mergeCell ref="F13:J13"/>
    <mergeCell ref="F22:I22"/>
    <mergeCell ref="F23:J23"/>
    <mergeCell ref="G24:I24"/>
    <mergeCell ref="G25:I25"/>
    <mergeCell ref="F28:I28"/>
    <mergeCell ref="A29:D29"/>
    <mergeCell ref="F29:I29"/>
    <mergeCell ref="A30:D30"/>
  </mergeCells>
  <pageMargins left="0.75" right="0.75" top="0.98" bottom="0.56" header="0.5" footer="0.5"/>
  <pageSetup paperSize="9"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4" sqref="A4"/>
    </sheetView>
  </sheetViews>
  <sheetFormatPr defaultColWidth="9" defaultRowHeight="13.5"/>
  <cols>
    <col min="1" max="1" width="16.875" style="80" customWidth="1"/>
    <col min="2" max="3" width="10.5" style="80" customWidth="1"/>
    <col min="4" max="4" width="18.25" style="80" customWidth="1"/>
    <col min="5" max="6" width="9" style="80"/>
    <col min="7" max="7" width="11.125" style="80" customWidth="1"/>
    <col min="8" max="8" width="13.5" style="80" customWidth="1"/>
    <col min="9" max="9" width="11.625" style="80" customWidth="1"/>
    <col min="10" max="10" width="13.5" style="80" customWidth="1"/>
    <col min="11" max="16384" width="9" style="80"/>
  </cols>
  <sheetData>
    <row r="1" ht="17.25" spans="1:10">
      <c r="A1" s="81" t="s">
        <v>286</v>
      </c>
      <c r="B1" s="81"/>
      <c r="C1" s="81"/>
      <c r="D1" s="81"/>
      <c r="E1" s="81"/>
      <c r="F1" s="81"/>
      <c r="G1" s="81"/>
      <c r="H1" s="81"/>
      <c r="I1" s="81"/>
      <c r="J1" s="81"/>
    </row>
    <row r="2" spans="1:10">
      <c r="A2" s="82" t="s">
        <v>201</v>
      </c>
      <c r="B2" s="83"/>
      <c r="C2" s="83"/>
      <c r="D2" s="83"/>
      <c r="E2" s="83"/>
      <c r="F2" s="83"/>
      <c r="G2" s="83"/>
      <c r="H2" s="83"/>
      <c r="I2" s="83"/>
      <c r="J2" s="84"/>
    </row>
    <row r="3" ht="60.95" customHeight="1" spans="1:10">
      <c r="A3" s="18" t="s">
        <v>13</v>
      </c>
      <c r="B3" s="97" t="s">
        <v>116</v>
      </c>
      <c r="C3" s="18" t="s">
        <v>12</v>
      </c>
      <c r="D3" s="18" t="s">
        <v>115</v>
      </c>
      <c r="E3" s="18" t="s">
        <v>17</v>
      </c>
      <c r="F3" s="39" t="s">
        <v>36</v>
      </c>
      <c r="G3" s="18" t="s">
        <v>16</v>
      </c>
      <c r="H3" s="39"/>
      <c r="I3" s="18" t="s">
        <v>202</v>
      </c>
      <c r="J3" s="21">
        <f>J29</f>
        <v>2298.75935757576</v>
      </c>
    </row>
    <row r="4" ht="36.75" customHeight="1" spans="1:10">
      <c r="A4" s="18" t="s">
        <v>15</v>
      </c>
      <c r="B4" s="54" t="s">
        <v>187</v>
      </c>
      <c r="C4" s="55"/>
      <c r="D4" s="55"/>
      <c r="E4" s="55"/>
      <c r="F4" s="55"/>
      <c r="G4" s="55"/>
      <c r="H4" s="56"/>
      <c r="I4" s="18" t="s">
        <v>204</v>
      </c>
      <c r="J4" s="21">
        <v>2400</v>
      </c>
    </row>
    <row r="5" spans="1:10">
      <c r="A5" s="57" t="s">
        <v>205</v>
      </c>
      <c r="B5" s="58"/>
      <c r="C5" s="58"/>
      <c r="D5" s="58"/>
      <c r="E5" s="58"/>
      <c r="F5" s="58"/>
      <c r="G5" s="58"/>
      <c r="H5" s="58"/>
      <c r="I5" s="58"/>
      <c r="J5" s="59"/>
    </row>
    <row r="6" spans="1:10">
      <c r="A6" s="57" t="s">
        <v>206</v>
      </c>
      <c r="B6" s="58"/>
      <c r="C6" s="58"/>
      <c r="D6" s="58"/>
      <c r="E6" s="59"/>
      <c r="F6" s="57" t="s">
        <v>207</v>
      </c>
      <c r="G6" s="58"/>
      <c r="H6" s="58"/>
      <c r="I6" s="58"/>
      <c r="J6" s="59"/>
    </row>
    <row r="7" spans="1:10">
      <c r="A7" s="18" t="s">
        <v>208</v>
      </c>
      <c r="B7" s="18" t="s">
        <v>209</v>
      </c>
      <c r="C7" s="18" t="s">
        <v>210</v>
      </c>
      <c r="D7" s="18" t="s">
        <v>211</v>
      </c>
      <c r="E7" s="18" t="s">
        <v>212</v>
      </c>
      <c r="F7" s="18" t="s">
        <v>213</v>
      </c>
      <c r="G7" s="18" t="s">
        <v>214</v>
      </c>
      <c r="H7" s="18" t="s">
        <v>215</v>
      </c>
      <c r="I7" s="18" t="s">
        <v>216</v>
      </c>
      <c r="J7" s="18" t="s">
        <v>217</v>
      </c>
    </row>
    <row r="8" spans="1:10">
      <c r="A8" s="60" t="s">
        <v>287</v>
      </c>
      <c r="B8" s="61"/>
      <c r="C8" s="61"/>
      <c r="D8" s="61"/>
      <c r="E8" s="62"/>
      <c r="F8" s="18" t="s">
        <v>219</v>
      </c>
      <c r="G8" s="18">
        <v>3</v>
      </c>
      <c r="H8" s="63">
        <v>3.5</v>
      </c>
      <c r="I8" s="86">
        <v>99.6</v>
      </c>
      <c r="J8" s="21">
        <f>G8*H8*I8</f>
        <v>1045.8</v>
      </c>
    </row>
    <row r="9" spans="1:10">
      <c r="A9" s="87" t="s">
        <v>312</v>
      </c>
      <c r="B9" s="88" t="s">
        <v>313</v>
      </c>
      <c r="C9" s="88">
        <v>28.39</v>
      </c>
      <c r="D9" s="88">
        <v>2</v>
      </c>
      <c r="E9" s="88">
        <v>56.78</v>
      </c>
      <c r="F9" s="89" t="s">
        <v>298</v>
      </c>
      <c r="G9" s="18"/>
      <c r="H9" s="35"/>
      <c r="I9" s="86"/>
      <c r="J9" s="21">
        <f>G9*H9*I9</f>
        <v>0</v>
      </c>
    </row>
    <row r="10" ht="24" spans="1:10">
      <c r="A10" s="39" t="s">
        <v>307</v>
      </c>
      <c r="B10" s="18" t="s">
        <v>289</v>
      </c>
      <c r="C10" s="18">
        <v>83.7</v>
      </c>
      <c r="D10" s="18">
        <v>1</v>
      </c>
      <c r="E10" s="18">
        <v>83.7</v>
      </c>
      <c r="F10" s="88" t="s">
        <v>301</v>
      </c>
      <c r="G10" s="18">
        <v>2</v>
      </c>
      <c r="H10" s="63">
        <v>3.5</v>
      </c>
      <c r="I10" s="86">
        <v>68.59</v>
      </c>
      <c r="J10" s="21">
        <f>G10*H10*I10</f>
        <v>480.13</v>
      </c>
    </row>
    <row r="11" spans="1:10">
      <c r="A11" s="18" t="s">
        <v>314</v>
      </c>
      <c r="B11" s="18" t="s">
        <v>130</v>
      </c>
      <c r="C11" s="18">
        <v>31.54</v>
      </c>
      <c r="D11" s="18">
        <v>1</v>
      </c>
      <c r="E11" s="18">
        <v>31.54</v>
      </c>
      <c r="F11" s="57" t="s">
        <v>222</v>
      </c>
      <c r="G11" s="58"/>
      <c r="H11" s="58"/>
      <c r="I11" s="59"/>
      <c r="J11" s="21">
        <f>SUM(J8:J10)</f>
        <v>1525.93</v>
      </c>
    </row>
    <row r="12" spans="1:10">
      <c r="A12" s="90"/>
      <c r="B12" s="90"/>
      <c r="C12" s="90"/>
      <c r="D12" s="90"/>
      <c r="E12" s="90"/>
      <c r="F12" s="57" t="s">
        <v>292</v>
      </c>
      <c r="G12" s="58"/>
      <c r="H12" s="58"/>
      <c r="I12" s="58"/>
      <c r="J12" s="59"/>
    </row>
    <row r="13" spans="1:10">
      <c r="A13" s="90"/>
      <c r="B13" s="90"/>
      <c r="C13" s="90"/>
      <c r="D13" s="90"/>
      <c r="E13" s="90"/>
      <c r="F13" s="18" t="s">
        <v>224</v>
      </c>
      <c r="G13" s="18" t="s">
        <v>225</v>
      </c>
      <c r="H13" s="18" t="s">
        <v>226</v>
      </c>
      <c r="I13" s="18" t="s">
        <v>227</v>
      </c>
      <c r="J13" s="18" t="s">
        <v>217</v>
      </c>
    </row>
    <row r="14" spans="1:10">
      <c r="A14" s="90"/>
      <c r="B14" s="90"/>
      <c r="C14" s="90"/>
      <c r="D14" s="90"/>
      <c r="E14" s="90"/>
      <c r="F14" s="18" t="s">
        <v>229</v>
      </c>
      <c r="G14" s="33">
        <v>85000</v>
      </c>
      <c r="H14" s="49">
        <v>10560</v>
      </c>
      <c r="I14" s="35">
        <v>3.5</v>
      </c>
      <c r="J14" s="70">
        <f>G14/H14*I14</f>
        <v>28.1723484848485</v>
      </c>
    </row>
    <row r="15" ht="14.25" spans="1:10">
      <c r="A15" s="91"/>
      <c r="B15" s="91"/>
      <c r="C15" s="92"/>
      <c r="D15" s="92"/>
      <c r="E15" s="92"/>
      <c r="F15" s="17" t="s">
        <v>315</v>
      </c>
      <c r="G15" s="49" t="s">
        <v>316</v>
      </c>
      <c r="H15" s="49">
        <v>10560</v>
      </c>
      <c r="I15" s="35">
        <v>3.5</v>
      </c>
      <c r="J15" s="70">
        <f>G15/H15*I15</f>
        <v>61.3162878787879</v>
      </c>
    </row>
    <row r="16" ht="14.25" spans="1:10">
      <c r="A16" s="91"/>
      <c r="B16" s="91"/>
      <c r="C16" s="92"/>
      <c r="D16" s="92"/>
      <c r="E16" s="92"/>
      <c r="F16" s="59" t="s">
        <v>234</v>
      </c>
      <c r="G16" s="33">
        <v>390000</v>
      </c>
      <c r="H16" s="49">
        <v>10560</v>
      </c>
      <c r="I16" s="35">
        <v>3.5</v>
      </c>
      <c r="J16" s="70">
        <f>G16/H16*I16</f>
        <v>129.261363636364</v>
      </c>
    </row>
    <row r="17" ht="24" spans="1:10">
      <c r="A17" s="91"/>
      <c r="B17" s="91"/>
      <c r="C17" s="92"/>
      <c r="D17" s="92"/>
      <c r="E17" s="92"/>
      <c r="F17" s="93" t="s">
        <v>233</v>
      </c>
      <c r="G17" s="34">
        <v>79000</v>
      </c>
      <c r="H17" s="49">
        <v>10560</v>
      </c>
      <c r="I17" s="35">
        <v>3.5</v>
      </c>
      <c r="J17" s="70">
        <f>G17/H17*I17</f>
        <v>26.1837121212121</v>
      </c>
    </row>
    <row r="18" spans="1:10">
      <c r="A18" s="18" t="s">
        <v>293</v>
      </c>
      <c r="B18" s="18"/>
      <c r="C18" s="18"/>
      <c r="D18" s="18"/>
      <c r="E18" s="18"/>
      <c r="F18" s="90"/>
      <c r="G18" s="90"/>
      <c r="H18" s="90"/>
      <c r="I18" s="90"/>
      <c r="J18" s="90"/>
    </row>
    <row r="19" ht="24" spans="1:10">
      <c r="A19" s="94" t="s">
        <v>230</v>
      </c>
      <c r="B19" s="64" t="s">
        <v>294</v>
      </c>
      <c r="C19" s="95">
        <v>19.79</v>
      </c>
      <c r="D19" s="96" t="s">
        <v>232</v>
      </c>
      <c r="E19" s="95">
        <v>39.58</v>
      </c>
      <c r="F19" s="91"/>
      <c r="G19" s="91"/>
      <c r="H19" s="91"/>
      <c r="I19" s="91"/>
      <c r="J19" s="21"/>
    </row>
    <row r="20" spans="1:10">
      <c r="A20" s="18"/>
      <c r="B20" s="18"/>
      <c r="C20" s="73"/>
      <c r="D20" s="18"/>
      <c r="E20" s="21"/>
      <c r="F20" s="18"/>
      <c r="G20" s="74"/>
      <c r="H20" s="73"/>
      <c r="I20" s="74"/>
      <c r="J20" s="21"/>
    </row>
    <row r="21" spans="1:10">
      <c r="A21" s="18"/>
      <c r="B21" s="18"/>
      <c r="C21" s="73"/>
      <c r="D21" s="18"/>
      <c r="E21" s="21"/>
      <c r="F21" s="18"/>
      <c r="G21" s="74"/>
      <c r="H21" s="73"/>
      <c r="I21" s="74"/>
      <c r="J21" s="21"/>
    </row>
    <row r="22" spans="1:10">
      <c r="A22" s="18"/>
      <c r="B22" s="18"/>
      <c r="C22" s="73"/>
      <c r="D22" s="18"/>
      <c r="E22" s="21"/>
      <c r="F22" s="57" t="s">
        <v>222</v>
      </c>
      <c r="G22" s="58"/>
      <c r="H22" s="58"/>
      <c r="I22" s="59"/>
      <c r="J22" s="21">
        <f>SUM(J14:J21)</f>
        <v>244.933712121212</v>
      </c>
    </row>
    <row r="23" spans="1:10">
      <c r="A23" s="95" t="s">
        <v>235</v>
      </c>
      <c r="B23" s="18"/>
      <c r="C23" s="18"/>
      <c r="D23" s="18"/>
      <c r="E23" s="18"/>
      <c r="F23" s="57" t="s">
        <v>236</v>
      </c>
      <c r="G23" s="58"/>
      <c r="H23" s="58"/>
      <c r="I23" s="58"/>
      <c r="J23" s="59"/>
    </row>
    <row r="24" spans="1:10">
      <c r="A24" s="18" t="s">
        <v>309</v>
      </c>
      <c r="B24" s="18"/>
      <c r="C24" s="18"/>
      <c r="D24" s="18"/>
      <c r="E24" s="21">
        <v>70</v>
      </c>
      <c r="F24" s="18" t="s">
        <v>13</v>
      </c>
      <c r="G24" s="57" t="s">
        <v>237</v>
      </c>
      <c r="H24" s="58"/>
      <c r="I24" s="59"/>
      <c r="J24" s="18" t="s">
        <v>212</v>
      </c>
    </row>
    <row r="25" spans="1:10">
      <c r="A25" s="18"/>
      <c r="B25" s="18"/>
      <c r="C25" s="73"/>
      <c r="D25" s="18"/>
      <c r="E25" s="21"/>
      <c r="F25" s="18" t="s">
        <v>238</v>
      </c>
      <c r="G25" s="57" t="s">
        <v>239</v>
      </c>
      <c r="H25" s="58"/>
      <c r="I25" s="59"/>
      <c r="J25" s="21">
        <f>(E29+J11+J22)*12%</f>
        <v>246.295645454545</v>
      </c>
    </row>
    <row r="26" spans="1:10">
      <c r="A26" s="18"/>
      <c r="B26" s="18"/>
      <c r="C26" s="73"/>
      <c r="D26" s="18"/>
      <c r="E26" s="21"/>
      <c r="F26" s="18" t="s">
        <v>240</v>
      </c>
      <c r="G26" s="18"/>
      <c r="H26" s="18"/>
      <c r="I26" s="18">
        <v>61</v>
      </c>
      <c r="J26" s="21"/>
    </row>
    <row r="27" spans="1:10">
      <c r="A27" s="18"/>
      <c r="B27" s="18"/>
      <c r="C27" s="73"/>
      <c r="D27" s="18"/>
      <c r="E27" s="21"/>
      <c r="F27" s="18" t="s">
        <v>242</v>
      </c>
      <c r="G27" s="18"/>
      <c r="H27" s="18"/>
      <c r="I27" s="18">
        <v>51</v>
      </c>
      <c r="J27" s="21"/>
    </row>
    <row r="28" spans="1:10">
      <c r="A28" s="18"/>
      <c r="B28" s="18"/>
      <c r="C28" s="18"/>
      <c r="D28" s="18"/>
      <c r="E28" s="21"/>
      <c r="F28" s="57" t="s">
        <v>222</v>
      </c>
      <c r="G28" s="58"/>
      <c r="H28" s="58"/>
      <c r="I28" s="59"/>
      <c r="J28" s="21">
        <f>SUM(J25:J27)</f>
        <v>246.295645454545</v>
      </c>
    </row>
    <row r="29" spans="1:10">
      <c r="A29" s="57" t="s">
        <v>222</v>
      </c>
      <c r="B29" s="58"/>
      <c r="C29" s="58"/>
      <c r="D29" s="59"/>
      <c r="E29" s="21">
        <f>SUM(E9:E28)</f>
        <v>281.6</v>
      </c>
      <c r="F29" s="57" t="s">
        <v>244</v>
      </c>
      <c r="G29" s="58"/>
      <c r="H29" s="58"/>
      <c r="I29" s="59"/>
      <c r="J29" s="21">
        <f>E29+J11+J22+J28</f>
        <v>2298.75935757576</v>
      </c>
    </row>
    <row r="30" customFormat="1" spans="1:10">
      <c r="A30" s="45" t="s">
        <v>245</v>
      </c>
      <c r="B30" s="45"/>
      <c r="C30" s="45"/>
      <c r="D30" s="45"/>
      <c r="I30" t="s">
        <v>246</v>
      </c>
    </row>
  </sheetData>
  <mergeCells count="17">
    <mergeCell ref="A1:J1"/>
    <mergeCell ref="A2:J2"/>
    <mergeCell ref="B4:H4"/>
    <mergeCell ref="A5:J5"/>
    <mergeCell ref="A6:E6"/>
    <mergeCell ref="F6:J6"/>
    <mergeCell ref="A8:E8"/>
    <mergeCell ref="F11:I11"/>
    <mergeCell ref="F12:J12"/>
    <mergeCell ref="F22:I22"/>
    <mergeCell ref="F23:J23"/>
    <mergeCell ref="G24:I24"/>
    <mergeCell ref="G25:I25"/>
    <mergeCell ref="F28:I28"/>
    <mergeCell ref="A29:D29"/>
    <mergeCell ref="F29:I29"/>
    <mergeCell ref="A30:D30"/>
  </mergeCells>
  <pageMargins left="0.75" right="0.75" top="0.63" bottom="0.31" header="0.28" footer="0.17"/>
  <pageSetup paperSize="9" orientation="landscape"/>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4" sqref="A4"/>
    </sheetView>
  </sheetViews>
  <sheetFormatPr defaultColWidth="9" defaultRowHeight="13.5"/>
  <cols>
    <col min="1" max="1" width="16.875" style="80" customWidth="1"/>
    <col min="2" max="2" width="13" style="80" customWidth="1"/>
    <col min="3" max="3" width="10.5" style="80" customWidth="1"/>
    <col min="4" max="4" width="18.25" style="80" customWidth="1"/>
    <col min="5" max="6" width="9" style="80"/>
    <col min="7" max="7" width="11.125" style="80" customWidth="1"/>
    <col min="8" max="8" width="13.5" style="80" customWidth="1"/>
    <col min="9" max="9" width="11.625" style="80" customWidth="1"/>
    <col min="10" max="10" width="13.5" style="80" customWidth="1"/>
    <col min="11" max="16384" width="9" style="80"/>
  </cols>
  <sheetData>
    <row r="1" ht="17.25" spans="1:10">
      <c r="A1" s="81" t="s">
        <v>286</v>
      </c>
      <c r="B1" s="81"/>
      <c r="C1" s="81"/>
      <c r="D1" s="81"/>
      <c r="E1" s="81"/>
      <c r="F1" s="81"/>
      <c r="G1" s="81"/>
      <c r="H1" s="81"/>
      <c r="I1" s="81"/>
      <c r="J1" s="81"/>
    </row>
    <row r="2" spans="1:10">
      <c r="A2" s="82" t="s">
        <v>201</v>
      </c>
      <c r="B2" s="83"/>
      <c r="C2" s="83"/>
      <c r="D2" s="83"/>
      <c r="E2" s="83"/>
      <c r="F2" s="83"/>
      <c r="G2" s="83"/>
      <c r="H2" s="83"/>
      <c r="I2" s="83"/>
      <c r="J2" s="84"/>
    </row>
    <row r="3" ht="60.95" customHeight="1" spans="1:10">
      <c r="A3" s="18" t="s">
        <v>13</v>
      </c>
      <c r="B3" s="85" t="s">
        <v>189</v>
      </c>
      <c r="C3" s="18" t="s">
        <v>12</v>
      </c>
      <c r="D3" s="18" t="s">
        <v>188</v>
      </c>
      <c r="E3" s="18" t="s">
        <v>17</v>
      </c>
      <c r="F3" s="39" t="s">
        <v>36</v>
      </c>
      <c r="G3" s="18" t="s">
        <v>16</v>
      </c>
      <c r="H3" s="39"/>
      <c r="I3" s="18" t="s">
        <v>202</v>
      </c>
      <c r="J3" s="21">
        <f>J29</f>
        <v>689.405987878788</v>
      </c>
    </row>
    <row r="4" ht="36.75" customHeight="1" spans="1:10">
      <c r="A4" s="18" t="s">
        <v>15</v>
      </c>
      <c r="B4" s="54"/>
      <c r="C4" s="55"/>
      <c r="D4" s="55"/>
      <c r="E4" s="55"/>
      <c r="F4" s="55"/>
      <c r="G4" s="55"/>
      <c r="H4" s="56"/>
      <c r="I4" s="18" t="s">
        <v>204</v>
      </c>
      <c r="J4" s="21">
        <v>720</v>
      </c>
    </row>
    <row r="5" spans="1:10">
      <c r="A5" s="57" t="s">
        <v>205</v>
      </c>
      <c r="B5" s="58"/>
      <c r="C5" s="58"/>
      <c r="D5" s="58"/>
      <c r="E5" s="58"/>
      <c r="F5" s="58"/>
      <c r="G5" s="58"/>
      <c r="H5" s="58"/>
      <c r="I5" s="58"/>
      <c r="J5" s="59"/>
    </row>
    <row r="6" spans="1:10">
      <c r="A6" s="57" t="s">
        <v>206</v>
      </c>
      <c r="B6" s="58"/>
      <c r="C6" s="58"/>
      <c r="D6" s="58"/>
      <c r="E6" s="59"/>
      <c r="F6" s="57" t="s">
        <v>207</v>
      </c>
      <c r="G6" s="58"/>
      <c r="H6" s="58"/>
      <c r="I6" s="58"/>
      <c r="J6" s="59"/>
    </row>
    <row r="7" spans="1:10">
      <c r="A7" s="18" t="s">
        <v>208</v>
      </c>
      <c r="B7" s="18" t="s">
        <v>209</v>
      </c>
      <c r="C7" s="18" t="s">
        <v>210</v>
      </c>
      <c r="D7" s="18" t="s">
        <v>211</v>
      </c>
      <c r="E7" s="18" t="s">
        <v>212</v>
      </c>
      <c r="F7" s="18" t="s">
        <v>213</v>
      </c>
      <c r="G7" s="18" t="s">
        <v>214</v>
      </c>
      <c r="H7" s="18" t="s">
        <v>215</v>
      </c>
      <c r="I7" s="18" t="s">
        <v>216</v>
      </c>
      <c r="J7" s="18" t="s">
        <v>217</v>
      </c>
    </row>
    <row r="8" spans="1:10">
      <c r="A8" s="60" t="s">
        <v>287</v>
      </c>
      <c r="B8" s="61"/>
      <c r="C8" s="61"/>
      <c r="D8" s="61"/>
      <c r="E8" s="62"/>
      <c r="F8" s="18" t="s">
        <v>219</v>
      </c>
      <c r="G8" s="18">
        <v>3</v>
      </c>
      <c r="H8" s="63">
        <v>1</v>
      </c>
      <c r="I8" s="86">
        <v>99.6</v>
      </c>
      <c r="J8" s="21">
        <f>G8*H8*I8</f>
        <v>298.8</v>
      </c>
    </row>
    <row r="9" spans="1:10">
      <c r="A9" s="87"/>
      <c r="B9" s="88"/>
      <c r="C9" s="88"/>
      <c r="D9" s="88"/>
      <c r="E9" s="88"/>
      <c r="F9" s="89" t="s">
        <v>298</v>
      </c>
      <c r="G9" s="18"/>
      <c r="H9" s="35"/>
      <c r="I9" s="86"/>
      <c r="J9" s="21">
        <f>G9*H9*I9</f>
        <v>0</v>
      </c>
    </row>
    <row r="10" spans="1:10">
      <c r="A10" s="39"/>
      <c r="B10" s="18"/>
      <c r="C10" s="18"/>
      <c r="D10" s="18"/>
      <c r="E10" s="18"/>
      <c r="F10" s="88" t="s">
        <v>301</v>
      </c>
      <c r="G10" s="18">
        <v>2</v>
      </c>
      <c r="H10" s="63">
        <v>1</v>
      </c>
      <c r="I10" s="86">
        <v>68.59</v>
      </c>
      <c r="J10" s="21">
        <f>G10*H10*I10</f>
        <v>137.18</v>
      </c>
    </row>
    <row r="11" spans="1:10">
      <c r="A11" s="18"/>
      <c r="B11" s="18"/>
      <c r="C11" s="18"/>
      <c r="D11" s="18"/>
      <c r="E11" s="18"/>
      <c r="F11" s="57" t="s">
        <v>222</v>
      </c>
      <c r="G11" s="58"/>
      <c r="H11" s="58"/>
      <c r="I11" s="59"/>
      <c r="J11" s="21">
        <f>SUM(J8:J10)</f>
        <v>435.98</v>
      </c>
    </row>
    <row r="12" spans="1:10">
      <c r="A12" s="90"/>
      <c r="B12" s="90"/>
      <c r="C12" s="90"/>
      <c r="D12" s="90"/>
      <c r="E12" s="90"/>
      <c r="F12" s="57" t="s">
        <v>292</v>
      </c>
      <c r="G12" s="58"/>
      <c r="H12" s="58"/>
      <c r="I12" s="58"/>
      <c r="J12" s="59"/>
    </row>
    <row r="13" spans="1:10">
      <c r="A13" s="90"/>
      <c r="B13" s="90"/>
      <c r="C13" s="90"/>
      <c r="D13" s="90"/>
      <c r="E13" s="90"/>
      <c r="F13" s="18" t="s">
        <v>224</v>
      </c>
      <c r="G13" s="18" t="s">
        <v>225</v>
      </c>
      <c r="H13" s="18" t="s">
        <v>226</v>
      </c>
      <c r="I13" s="18" t="s">
        <v>227</v>
      </c>
      <c r="J13" s="18" t="s">
        <v>217</v>
      </c>
    </row>
    <row r="14" spans="1:10">
      <c r="A14" s="90"/>
      <c r="B14" s="90"/>
      <c r="C14" s="90"/>
      <c r="D14" s="90"/>
      <c r="E14" s="90"/>
      <c r="F14" s="18" t="s">
        <v>229</v>
      </c>
      <c r="G14" s="33">
        <v>85000</v>
      </c>
      <c r="H14" s="49">
        <v>10560</v>
      </c>
      <c r="I14" s="35">
        <v>1</v>
      </c>
      <c r="J14" s="70">
        <f>G14/H14*I14</f>
        <v>8.04924242424242</v>
      </c>
    </row>
    <row r="15" ht="14.25" spans="1:10">
      <c r="A15" s="91"/>
      <c r="B15" s="91"/>
      <c r="C15" s="92"/>
      <c r="D15" s="92"/>
      <c r="E15" s="92"/>
      <c r="F15" s="17" t="s">
        <v>315</v>
      </c>
      <c r="G15" s="49" t="s">
        <v>316</v>
      </c>
      <c r="H15" s="49">
        <v>10560</v>
      </c>
      <c r="I15" s="35">
        <v>1</v>
      </c>
      <c r="J15" s="70">
        <f>G15/H15*I15</f>
        <v>17.5189393939394</v>
      </c>
    </row>
    <row r="16" ht="14.25" spans="1:10">
      <c r="A16" s="91"/>
      <c r="B16" s="91"/>
      <c r="C16" s="92"/>
      <c r="D16" s="92"/>
      <c r="E16" s="92"/>
      <c r="F16" s="59" t="s">
        <v>234</v>
      </c>
      <c r="G16" s="33">
        <v>390000</v>
      </c>
      <c r="H16" s="49">
        <v>10560</v>
      </c>
      <c r="I16" s="35">
        <v>1</v>
      </c>
      <c r="J16" s="70">
        <f>G16/H16*I16</f>
        <v>36.9318181818182</v>
      </c>
    </row>
    <row r="17" ht="24" spans="1:10">
      <c r="A17" s="91"/>
      <c r="B17" s="91"/>
      <c r="C17" s="92"/>
      <c r="D17" s="92"/>
      <c r="E17" s="92"/>
      <c r="F17" s="93" t="s">
        <v>233</v>
      </c>
      <c r="G17" s="34">
        <v>79000</v>
      </c>
      <c r="H17" s="49">
        <v>10560</v>
      </c>
      <c r="I17" s="35">
        <v>1</v>
      </c>
      <c r="J17" s="70">
        <f>G17/H17*I17</f>
        <v>7.48106060606061</v>
      </c>
    </row>
    <row r="18" spans="1:10">
      <c r="A18" s="18" t="s">
        <v>293</v>
      </c>
      <c r="B18" s="18"/>
      <c r="C18" s="18"/>
      <c r="D18" s="18"/>
      <c r="E18" s="18"/>
      <c r="F18" s="90"/>
      <c r="G18" s="90"/>
      <c r="H18" s="90"/>
      <c r="I18" s="90"/>
      <c r="J18" s="90"/>
    </row>
    <row r="19" ht="24" spans="1:10">
      <c r="A19" s="94" t="s">
        <v>230</v>
      </c>
      <c r="B19" s="64" t="s">
        <v>294</v>
      </c>
      <c r="C19" s="95">
        <v>19.79</v>
      </c>
      <c r="D19" s="96" t="s">
        <v>232</v>
      </c>
      <c r="E19" s="95">
        <v>39.58</v>
      </c>
      <c r="F19" s="91"/>
      <c r="G19" s="91"/>
      <c r="H19" s="91"/>
      <c r="I19" s="91"/>
      <c r="J19" s="21"/>
    </row>
    <row r="20" spans="1:10">
      <c r="A20" s="18"/>
      <c r="B20" s="18"/>
      <c r="C20" s="73"/>
      <c r="D20" s="18"/>
      <c r="E20" s="21"/>
      <c r="F20" s="18"/>
      <c r="G20" s="74"/>
      <c r="H20" s="73"/>
      <c r="I20" s="74"/>
      <c r="J20" s="21"/>
    </row>
    <row r="21" spans="1:10">
      <c r="A21" s="18"/>
      <c r="B21" s="18"/>
      <c r="C21" s="73"/>
      <c r="D21" s="18"/>
      <c r="E21" s="21"/>
      <c r="F21" s="18"/>
      <c r="G21" s="74"/>
      <c r="H21" s="73"/>
      <c r="I21" s="74"/>
      <c r="J21" s="21"/>
    </row>
    <row r="22" spans="1:10">
      <c r="A22" s="18"/>
      <c r="B22" s="18"/>
      <c r="C22" s="73"/>
      <c r="D22" s="18"/>
      <c r="E22" s="21"/>
      <c r="F22" s="57" t="s">
        <v>222</v>
      </c>
      <c r="G22" s="58"/>
      <c r="H22" s="58"/>
      <c r="I22" s="59"/>
      <c r="J22" s="21">
        <f>SUM(J14:J21)</f>
        <v>69.9810606060606</v>
      </c>
    </row>
    <row r="23" spans="1:10">
      <c r="A23" s="95" t="s">
        <v>235</v>
      </c>
      <c r="B23" s="18"/>
      <c r="C23" s="18"/>
      <c r="D23" s="18"/>
      <c r="E23" s="18"/>
      <c r="F23" s="57" t="s">
        <v>236</v>
      </c>
      <c r="G23" s="58"/>
      <c r="H23" s="58"/>
      <c r="I23" s="58"/>
      <c r="J23" s="59"/>
    </row>
    <row r="24" spans="1:10">
      <c r="A24" s="18" t="s">
        <v>309</v>
      </c>
      <c r="B24" s="18"/>
      <c r="C24" s="18"/>
      <c r="D24" s="18"/>
      <c r="E24" s="21">
        <v>70</v>
      </c>
      <c r="F24" s="18" t="s">
        <v>13</v>
      </c>
      <c r="G24" s="57" t="s">
        <v>237</v>
      </c>
      <c r="H24" s="58"/>
      <c r="I24" s="59"/>
      <c r="J24" s="18" t="s">
        <v>212</v>
      </c>
    </row>
    <row r="25" spans="1:10">
      <c r="A25" s="18"/>
      <c r="B25" s="18"/>
      <c r="C25" s="73"/>
      <c r="D25" s="18"/>
      <c r="E25" s="21"/>
      <c r="F25" s="18" t="s">
        <v>238</v>
      </c>
      <c r="G25" s="57" t="s">
        <v>239</v>
      </c>
      <c r="H25" s="58"/>
      <c r="I25" s="59"/>
      <c r="J25" s="21">
        <f>(E29+J11+J22)*12%</f>
        <v>73.8649272727273</v>
      </c>
    </row>
    <row r="26" spans="1:10">
      <c r="A26" s="18"/>
      <c r="B26" s="18"/>
      <c r="C26" s="73"/>
      <c r="D26" s="18"/>
      <c r="E26" s="21"/>
      <c r="F26" s="18" t="s">
        <v>240</v>
      </c>
      <c r="G26" s="18"/>
      <c r="H26" s="18"/>
      <c r="I26" s="18">
        <v>61</v>
      </c>
      <c r="J26" s="21"/>
    </row>
    <row r="27" spans="1:10">
      <c r="A27" s="18"/>
      <c r="B27" s="18"/>
      <c r="C27" s="73"/>
      <c r="D27" s="18"/>
      <c r="E27" s="21"/>
      <c r="F27" s="18" t="s">
        <v>242</v>
      </c>
      <c r="G27" s="18"/>
      <c r="H27" s="18"/>
      <c r="I27" s="18">
        <v>51</v>
      </c>
      <c r="J27" s="21"/>
    </row>
    <row r="28" spans="1:10">
      <c r="A28" s="18"/>
      <c r="B28" s="18"/>
      <c r="C28" s="18"/>
      <c r="D28" s="18"/>
      <c r="E28" s="21"/>
      <c r="F28" s="57" t="s">
        <v>222</v>
      </c>
      <c r="G28" s="58"/>
      <c r="H28" s="58"/>
      <c r="I28" s="59"/>
      <c r="J28" s="21">
        <f>SUM(J25:J27)</f>
        <v>73.8649272727273</v>
      </c>
    </row>
    <row r="29" spans="1:10">
      <c r="A29" s="57" t="s">
        <v>222</v>
      </c>
      <c r="B29" s="58"/>
      <c r="C29" s="58"/>
      <c r="D29" s="59"/>
      <c r="E29" s="21">
        <f>SUM(E9:E28)</f>
        <v>109.58</v>
      </c>
      <c r="F29" s="57" t="s">
        <v>244</v>
      </c>
      <c r="G29" s="58"/>
      <c r="H29" s="58"/>
      <c r="I29" s="59"/>
      <c r="J29" s="21">
        <f>E29+J11+J22+J28</f>
        <v>689.405987878788</v>
      </c>
    </row>
    <row r="30" customFormat="1" spans="1:10">
      <c r="A30" s="45" t="s">
        <v>245</v>
      </c>
      <c r="B30" s="45"/>
      <c r="C30" s="45"/>
      <c r="D30" s="45"/>
      <c r="I30" t="s">
        <v>246</v>
      </c>
    </row>
  </sheetData>
  <mergeCells count="17">
    <mergeCell ref="A1:J1"/>
    <mergeCell ref="A2:J2"/>
    <mergeCell ref="B4:H4"/>
    <mergeCell ref="A5:J5"/>
    <mergeCell ref="A6:E6"/>
    <mergeCell ref="F6:J6"/>
    <mergeCell ref="A8:E8"/>
    <mergeCell ref="F11:I11"/>
    <mergeCell ref="F12:J12"/>
    <mergeCell ref="F22:I22"/>
    <mergeCell ref="F23:J23"/>
    <mergeCell ref="G24:I24"/>
    <mergeCell ref="G25:I25"/>
    <mergeCell ref="F28:I28"/>
    <mergeCell ref="A29:D29"/>
    <mergeCell ref="F29:I29"/>
    <mergeCell ref="A30:D30"/>
  </mergeCells>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IV31"/>
    </sheetView>
  </sheetViews>
  <sheetFormatPr defaultColWidth="10" defaultRowHeight="13.5"/>
  <cols>
    <col min="2" max="2" width="12.125" customWidth="1"/>
    <col min="3" max="3" width="10.5" customWidth="1"/>
    <col min="5" max="5" width="16.125" customWidth="1"/>
    <col min="7" max="7" width="12.75" customWidth="1"/>
    <col min="9" max="9" width="16.875" customWidth="1"/>
    <col min="10" max="10" width="14" customWidth="1"/>
    <col min="11" max="11" width="15.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spans="1:11">
      <c r="A3" s="6" t="s">
        <v>13</v>
      </c>
      <c r="B3" s="7" t="s">
        <v>169</v>
      </c>
      <c r="C3" s="7"/>
      <c r="D3" s="6" t="s">
        <v>12</v>
      </c>
      <c r="E3" s="8" t="s">
        <v>168</v>
      </c>
      <c r="F3" s="6" t="s">
        <v>17</v>
      </c>
      <c r="G3" s="6" t="s">
        <v>36</v>
      </c>
      <c r="H3" s="6" t="s">
        <v>16</v>
      </c>
      <c r="I3" s="9"/>
      <c r="J3" s="6" t="s">
        <v>202</v>
      </c>
      <c r="K3" s="10">
        <f>K30</f>
        <v>9882.43607272727</v>
      </c>
    </row>
    <row r="4" ht="45" customHeight="1" spans="1:11">
      <c r="A4" s="6" t="s">
        <v>15</v>
      </c>
      <c r="B4" s="11" t="s">
        <v>317</v>
      </c>
      <c r="C4" s="11"/>
      <c r="D4" s="11"/>
      <c r="E4" s="11"/>
      <c r="F4" s="11"/>
      <c r="G4" s="11"/>
      <c r="H4" s="11"/>
      <c r="I4" s="11"/>
      <c r="J4" s="6" t="s">
        <v>204</v>
      </c>
      <c r="K4" s="10">
        <v>12000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5</v>
      </c>
      <c r="I8" s="14">
        <v>12</v>
      </c>
      <c r="J8" s="15">
        <v>99.6</v>
      </c>
      <c r="K8" s="10">
        <f>H8*I8*J8</f>
        <v>5976</v>
      </c>
    </row>
    <row r="9" spans="1:11">
      <c r="A9" s="77" t="s">
        <v>257</v>
      </c>
      <c r="B9" s="77"/>
      <c r="C9" s="18" t="s">
        <v>258</v>
      </c>
      <c r="D9" s="18">
        <v>19.8</v>
      </c>
      <c r="E9" s="18">
        <v>1</v>
      </c>
      <c r="F9" s="18">
        <v>19.8</v>
      </c>
      <c r="G9" s="14" t="s">
        <v>220</v>
      </c>
      <c r="H9" s="14">
        <v>2</v>
      </c>
      <c r="I9" s="14">
        <v>12</v>
      </c>
      <c r="J9" s="15">
        <v>68.59</v>
      </c>
      <c r="K9" s="10">
        <f>H9*I9*J9</f>
        <v>1646.16</v>
      </c>
    </row>
    <row r="10" spans="1:11">
      <c r="A10" s="78" t="s">
        <v>259</v>
      </c>
      <c r="B10" s="78"/>
      <c r="C10" s="18" t="s">
        <v>260</v>
      </c>
      <c r="D10" s="18">
        <v>90.09</v>
      </c>
      <c r="E10" s="20">
        <v>2</v>
      </c>
      <c r="F10" s="21">
        <v>180.18</v>
      </c>
      <c r="G10" s="14" t="s">
        <v>221</v>
      </c>
      <c r="H10" s="14"/>
      <c r="I10" s="22"/>
      <c r="J10" s="23"/>
      <c r="K10" s="10"/>
    </row>
    <row r="11" spans="1:11">
      <c r="A11" s="78" t="s">
        <v>263</v>
      </c>
      <c r="B11" s="78"/>
      <c r="C11" s="18" t="s">
        <v>260</v>
      </c>
      <c r="D11" s="18">
        <v>19.01</v>
      </c>
      <c r="E11" s="18">
        <v>2</v>
      </c>
      <c r="F11" s="18">
        <v>38.02</v>
      </c>
      <c r="G11" s="6" t="s">
        <v>222</v>
      </c>
      <c r="H11" s="6"/>
      <c r="I11" s="6"/>
      <c r="J11" s="6"/>
      <c r="K11" s="10">
        <f>SUM(K8:K10)</f>
        <v>7622.16</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12</v>
      </c>
      <c r="K16" s="79">
        <f>H16/I16*J16</f>
        <v>96.5909090909091</v>
      </c>
    </row>
    <row r="17" ht="24" spans="1:11">
      <c r="A17" s="19" t="s">
        <v>230</v>
      </c>
      <c r="B17" s="36"/>
      <c r="C17" s="37" t="s">
        <v>231</v>
      </c>
      <c r="D17" s="37">
        <v>19.79</v>
      </c>
      <c r="E17" s="38" t="s">
        <v>232</v>
      </c>
      <c r="F17" s="37">
        <v>39.58</v>
      </c>
      <c r="G17" s="39" t="s">
        <v>233</v>
      </c>
      <c r="H17" s="34">
        <v>79000</v>
      </c>
      <c r="I17" s="34">
        <v>10560</v>
      </c>
      <c r="J17" s="34">
        <v>12</v>
      </c>
      <c r="K17" s="79">
        <f>H17/I17*J17</f>
        <v>89.7727272727273</v>
      </c>
    </row>
    <row r="18" spans="1:11">
      <c r="A18" s="6"/>
      <c r="B18" s="6"/>
      <c r="C18" s="6"/>
      <c r="D18" s="14"/>
      <c r="E18" s="14"/>
      <c r="F18" s="9"/>
      <c r="G18" s="18" t="s">
        <v>234</v>
      </c>
      <c r="H18" s="33">
        <v>390000</v>
      </c>
      <c r="I18" s="34">
        <v>10560</v>
      </c>
      <c r="J18" s="34">
        <v>12</v>
      </c>
      <c r="K18" s="79">
        <f>H18/I18*J18</f>
        <v>443.181818181818</v>
      </c>
    </row>
    <row r="19" spans="1:11">
      <c r="A19" s="6"/>
      <c r="B19" s="6"/>
      <c r="C19" s="6"/>
      <c r="D19" s="14"/>
      <c r="E19" s="14"/>
      <c r="F19" s="9"/>
      <c r="G19" s="17" t="s">
        <v>315</v>
      </c>
      <c r="H19" s="49" t="s">
        <v>316</v>
      </c>
      <c r="I19" s="49">
        <v>10560</v>
      </c>
      <c r="J19" s="34">
        <v>12</v>
      </c>
      <c r="K19" s="21">
        <f>H19/I19*J19</f>
        <v>210.227272727273</v>
      </c>
    </row>
    <row r="20" spans="1:11">
      <c r="A20" s="6"/>
      <c r="B20" s="6"/>
      <c r="C20" s="6"/>
      <c r="D20" s="14"/>
      <c r="E20" s="14"/>
      <c r="F20" s="9"/>
      <c r="G20" s="18" t="s">
        <v>318</v>
      </c>
      <c r="H20" s="34">
        <v>30000</v>
      </c>
      <c r="I20" s="49">
        <v>10560</v>
      </c>
      <c r="J20" s="34">
        <v>12</v>
      </c>
      <c r="K20" s="21">
        <f>H20/I20*J20</f>
        <v>34.0909090909091</v>
      </c>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873.863636363636</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1058.83243636364</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1058.83243636364</v>
      </c>
    </row>
    <row r="30" spans="1:11">
      <c r="A30" s="6" t="s">
        <v>222</v>
      </c>
      <c r="B30" s="6"/>
      <c r="C30" s="6"/>
      <c r="D30" s="6"/>
      <c r="E30" s="6"/>
      <c r="F30" s="9">
        <f>SUM(F9:F29)</f>
        <v>327.58</v>
      </c>
      <c r="G30" s="6" t="s">
        <v>244</v>
      </c>
      <c r="H30" s="6"/>
      <c r="I30" s="6"/>
      <c r="J30" s="6"/>
      <c r="K30" s="10">
        <f>F30+K11+K23+K29</f>
        <v>9882.43607272727</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16" top="0.7" bottom="0.44" header="0.34" footer="0.24"/>
  <pageSetup paperSize="9" orientation="landscape"/>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4" sqref="A4"/>
    </sheetView>
  </sheetViews>
  <sheetFormatPr defaultColWidth="10" defaultRowHeight="13.5"/>
  <cols>
    <col min="2" max="2" width="12.125" customWidth="1"/>
    <col min="3" max="3" width="7.375" customWidth="1"/>
    <col min="4" max="4" width="7.625" customWidth="1"/>
    <col min="5" max="5" width="14.75" customWidth="1"/>
    <col min="9" max="9" width="16.875" customWidth="1"/>
    <col min="10" max="10" width="14" customWidth="1"/>
    <col min="11" max="11" width="16"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2.1" customHeight="1" spans="1:11">
      <c r="A3" s="6" t="s">
        <v>13</v>
      </c>
      <c r="B3" s="7" t="s">
        <v>319</v>
      </c>
      <c r="C3" s="7"/>
      <c r="D3" s="6" t="s">
        <v>12</v>
      </c>
      <c r="E3" s="8" t="s">
        <v>173</v>
      </c>
      <c r="F3" s="6" t="s">
        <v>17</v>
      </c>
      <c r="G3" s="6" t="s">
        <v>36</v>
      </c>
      <c r="H3" s="6" t="s">
        <v>16</v>
      </c>
      <c r="I3" s="9"/>
      <c r="J3" s="6" t="s">
        <v>202</v>
      </c>
      <c r="K3" s="10">
        <f>K30</f>
        <v>3272.37086060606</v>
      </c>
    </row>
    <row r="4" spans="1:11">
      <c r="A4" s="6" t="s">
        <v>15</v>
      </c>
      <c r="B4" s="11"/>
      <c r="C4" s="11"/>
      <c r="D4" s="11"/>
      <c r="E4" s="11"/>
      <c r="F4" s="11"/>
      <c r="G4" s="11"/>
      <c r="H4" s="11"/>
      <c r="I4" s="11"/>
      <c r="J4" s="6" t="s">
        <v>204</v>
      </c>
      <c r="K4" s="10">
        <v>3600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5</v>
      </c>
      <c r="I8" s="14">
        <v>3</v>
      </c>
      <c r="J8" s="15">
        <v>99.6</v>
      </c>
      <c r="K8" s="10">
        <f>H8*I8*J8</f>
        <v>1494</v>
      </c>
    </row>
    <row r="9" spans="1:11">
      <c r="A9" s="39" t="s">
        <v>257</v>
      </c>
      <c r="B9" s="39"/>
      <c r="C9" s="18" t="s">
        <v>258</v>
      </c>
      <c r="D9" s="18">
        <v>19.8</v>
      </c>
      <c r="E9" s="18">
        <v>1</v>
      </c>
      <c r="F9" s="18">
        <v>19.8</v>
      </c>
      <c r="G9" s="14" t="s">
        <v>220</v>
      </c>
      <c r="H9" s="14">
        <v>2</v>
      </c>
      <c r="I9" s="14">
        <v>3</v>
      </c>
      <c r="J9" s="15">
        <v>68.59</v>
      </c>
      <c r="K9" s="10">
        <f>H9*I9*J9</f>
        <v>411.54</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1905.54</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10</v>
      </c>
      <c r="K16" s="10">
        <f>H16/I16*J16</f>
        <v>80.4924242424242</v>
      </c>
    </row>
    <row r="17" ht="24" spans="1:11">
      <c r="A17" s="19"/>
      <c r="B17" s="36"/>
      <c r="C17" s="37"/>
      <c r="D17" s="37"/>
      <c r="E17" s="38"/>
      <c r="F17" s="37"/>
      <c r="G17" s="39" t="s">
        <v>233</v>
      </c>
      <c r="H17" s="34">
        <v>79000</v>
      </c>
      <c r="I17" s="34">
        <v>10560</v>
      </c>
      <c r="J17" s="34">
        <v>10</v>
      </c>
      <c r="K17" s="10">
        <f>H17/I17*J17</f>
        <v>74.8106060606061</v>
      </c>
    </row>
    <row r="18" spans="1:11">
      <c r="A18" s="6"/>
      <c r="B18" s="6"/>
      <c r="C18" s="6"/>
      <c r="D18" s="14"/>
      <c r="E18" s="14"/>
      <c r="F18" s="9"/>
      <c r="G18" s="18" t="s">
        <v>234</v>
      </c>
      <c r="H18" s="33">
        <v>390000</v>
      </c>
      <c r="I18" s="34">
        <v>10560</v>
      </c>
      <c r="J18" s="34">
        <v>10</v>
      </c>
      <c r="K18" s="10">
        <f>H18/I18*J18</f>
        <v>369.318181818182</v>
      </c>
    </row>
    <row r="19" spans="1:11">
      <c r="A19" s="6"/>
      <c r="B19" s="6"/>
      <c r="C19" s="6"/>
      <c r="D19" s="14"/>
      <c r="E19" s="14"/>
      <c r="F19" s="9"/>
      <c r="G19" s="17" t="s">
        <v>315</v>
      </c>
      <c r="H19" s="49" t="s">
        <v>316</v>
      </c>
      <c r="I19" s="49">
        <v>10560</v>
      </c>
      <c r="J19" s="34">
        <v>10</v>
      </c>
      <c r="K19" s="21">
        <f>H19/I19*J19</f>
        <v>175.189393939394</v>
      </c>
    </row>
    <row r="20" spans="1:11">
      <c r="A20" s="6"/>
      <c r="B20" s="6"/>
      <c r="C20" s="6"/>
      <c r="D20" s="14"/>
      <c r="E20" s="14"/>
      <c r="F20" s="9"/>
      <c r="G20" s="18" t="s">
        <v>318</v>
      </c>
      <c r="H20" s="34">
        <v>30000</v>
      </c>
      <c r="I20" s="49">
        <v>10560</v>
      </c>
      <c r="J20" s="34">
        <v>10</v>
      </c>
      <c r="K20" s="21">
        <f>H20/I20*J20</f>
        <v>28.4090909090909</v>
      </c>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728.219696969697</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350.611163636364</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350.611163636364</v>
      </c>
    </row>
    <row r="30" spans="1:11">
      <c r="A30" s="6" t="s">
        <v>222</v>
      </c>
      <c r="B30" s="6"/>
      <c r="C30" s="6"/>
      <c r="D30" s="6"/>
      <c r="E30" s="6"/>
      <c r="F30" s="9">
        <f>SUM(F9:F29)</f>
        <v>288</v>
      </c>
      <c r="G30" s="6" t="s">
        <v>244</v>
      </c>
      <c r="H30" s="6"/>
      <c r="I30" s="6"/>
      <c r="J30" s="6"/>
      <c r="K30" s="10">
        <f>F30+K11+K23+K29</f>
        <v>3272.37086060606</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26" top="1" bottom="0.61" header="0.5" footer="0.5"/>
  <pageSetup paperSize="9" orientation="landscape"/>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18" sqref="I18"/>
    </sheetView>
  </sheetViews>
  <sheetFormatPr defaultColWidth="10" defaultRowHeight="13.5"/>
  <cols>
    <col min="2" max="2" width="11.25" customWidth="1"/>
    <col min="4" max="4" width="15.375" customWidth="1"/>
    <col min="9" max="9" width="16.875" customWidth="1"/>
    <col min="10" max="10" width="14" customWidth="1"/>
    <col min="11" max="11" width="20.5" customWidth="1"/>
  </cols>
  <sheetData>
    <row r="1" ht="17.25" spans="1:10">
      <c r="A1" s="50" t="s">
        <v>286</v>
      </c>
      <c r="B1" s="50"/>
      <c r="C1" s="50"/>
      <c r="D1" s="50"/>
      <c r="E1" s="50"/>
      <c r="F1" s="50"/>
      <c r="G1" s="50"/>
      <c r="H1" s="50"/>
      <c r="I1" s="50"/>
      <c r="J1" s="50"/>
    </row>
    <row r="2" spans="1:10">
      <c r="A2" s="51" t="s">
        <v>201</v>
      </c>
      <c r="B2" s="52"/>
      <c r="C2" s="52"/>
      <c r="D2" s="52"/>
      <c r="E2" s="52"/>
      <c r="F2" s="52"/>
      <c r="G2" s="52"/>
      <c r="H2" s="52"/>
      <c r="I2" s="52"/>
      <c r="J2" s="53"/>
    </row>
    <row r="3" spans="1:10">
      <c r="A3" s="18" t="s">
        <v>13</v>
      </c>
      <c r="B3" s="17" t="s">
        <v>176</v>
      </c>
      <c r="C3" s="18" t="s">
        <v>12</v>
      </c>
      <c r="D3" s="18" t="s">
        <v>175</v>
      </c>
      <c r="E3" s="18" t="s">
        <v>17</v>
      </c>
      <c r="F3" s="39" t="s">
        <v>36</v>
      </c>
      <c r="G3" s="18" t="s">
        <v>16</v>
      </c>
      <c r="H3" s="39"/>
      <c r="I3" s="18" t="s">
        <v>202</v>
      </c>
      <c r="J3" s="21">
        <f>J28</f>
        <v>2288.5503030303</v>
      </c>
    </row>
    <row r="4" ht="30.75" customHeight="1" spans="1:10">
      <c r="A4" s="18" t="s">
        <v>15</v>
      </c>
      <c r="B4" s="54" t="s">
        <v>320</v>
      </c>
      <c r="C4" s="55"/>
      <c r="D4" s="55"/>
      <c r="E4" s="55"/>
      <c r="F4" s="55"/>
      <c r="G4" s="55"/>
      <c r="H4" s="56"/>
      <c r="I4" s="18" t="s">
        <v>204</v>
      </c>
      <c r="J4" s="21">
        <v>2400</v>
      </c>
    </row>
    <row r="5" spans="1:10">
      <c r="A5" s="57" t="s">
        <v>205</v>
      </c>
      <c r="B5" s="58"/>
      <c r="C5" s="58"/>
      <c r="D5" s="58"/>
      <c r="E5" s="58"/>
      <c r="F5" s="58"/>
      <c r="G5" s="58"/>
      <c r="H5" s="58"/>
      <c r="I5" s="58"/>
      <c r="J5" s="59"/>
    </row>
    <row r="6" spans="1:10">
      <c r="A6" s="57" t="s">
        <v>206</v>
      </c>
      <c r="B6" s="58"/>
      <c r="C6" s="58"/>
      <c r="D6" s="58"/>
      <c r="E6" s="59"/>
      <c r="F6" s="57" t="s">
        <v>207</v>
      </c>
      <c r="G6" s="58"/>
      <c r="H6" s="58"/>
      <c r="I6" s="58"/>
      <c r="J6" s="59"/>
    </row>
    <row r="7" spans="1:10">
      <c r="A7" s="18" t="s">
        <v>208</v>
      </c>
      <c r="B7" s="18" t="s">
        <v>209</v>
      </c>
      <c r="C7" s="18" t="s">
        <v>210</v>
      </c>
      <c r="D7" s="18" t="s">
        <v>211</v>
      </c>
      <c r="E7" s="18" t="s">
        <v>212</v>
      </c>
      <c r="F7" s="18" t="s">
        <v>213</v>
      </c>
      <c r="G7" s="18" t="s">
        <v>214</v>
      </c>
      <c r="H7" s="18" t="s">
        <v>215</v>
      </c>
      <c r="I7" s="18" t="s">
        <v>216</v>
      </c>
      <c r="J7" s="18" t="s">
        <v>217</v>
      </c>
    </row>
    <row r="8" spans="1:10">
      <c r="A8" s="60" t="s">
        <v>287</v>
      </c>
      <c r="B8" s="61"/>
      <c r="C8" s="61"/>
      <c r="D8" s="61"/>
      <c r="E8" s="62"/>
      <c r="F8" s="18" t="s">
        <v>219</v>
      </c>
      <c r="G8" s="18">
        <v>3</v>
      </c>
      <c r="H8" s="63">
        <v>4</v>
      </c>
      <c r="I8" s="15">
        <v>99.6</v>
      </c>
      <c r="J8" s="21">
        <f>G8*H8*I8</f>
        <v>1195.2</v>
      </c>
    </row>
    <row r="9" spans="1:10">
      <c r="A9" s="39"/>
      <c r="B9" s="64"/>
      <c r="C9" s="18"/>
      <c r="D9" s="18"/>
      <c r="E9" s="21"/>
      <c r="F9" s="65" t="s">
        <v>298</v>
      </c>
      <c r="G9" s="18"/>
      <c r="H9" s="35"/>
      <c r="I9" s="15"/>
      <c r="J9" s="21">
        <f>G9*H9*I9</f>
        <v>0</v>
      </c>
    </row>
    <row r="10" spans="1:10">
      <c r="A10" s="18"/>
      <c r="B10" s="18"/>
      <c r="C10" s="18"/>
      <c r="D10" s="20"/>
      <c r="E10" s="21"/>
      <c r="F10" s="47" t="s">
        <v>301</v>
      </c>
      <c r="G10" s="18">
        <v>2</v>
      </c>
      <c r="H10" s="63">
        <v>4</v>
      </c>
      <c r="I10" s="15">
        <v>68.59</v>
      </c>
      <c r="J10" s="21">
        <f>G10*H10*I10</f>
        <v>548.72</v>
      </c>
    </row>
    <row r="11" spans="1:10">
      <c r="A11" s="39"/>
      <c r="B11" s="18"/>
      <c r="C11" s="18"/>
      <c r="D11" s="18"/>
      <c r="E11" s="21"/>
      <c r="F11" s="57" t="s">
        <v>222</v>
      </c>
      <c r="G11" s="58"/>
      <c r="H11" s="58"/>
      <c r="I11" s="59"/>
      <c r="J11" s="21">
        <f>SUM(J8:J10)</f>
        <v>1743.92</v>
      </c>
    </row>
    <row r="12" ht="14.25" spans="1:10">
      <c r="A12" s="66"/>
      <c r="B12" s="47"/>
      <c r="C12" s="48"/>
      <c r="D12" s="48"/>
      <c r="E12" s="48"/>
      <c r="F12" s="57" t="s">
        <v>292</v>
      </c>
      <c r="G12" s="58"/>
      <c r="H12" s="58"/>
      <c r="I12" s="58"/>
      <c r="J12" s="59"/>
    </row>
    <row r="13" spans="1:10">
      <c r="A13" s="18"/>
      <c r="B13" s="18"/>
      <c r="C13" s="18"/>
      <c r="D13" s="18"/>
      <c r="E13" s="18"/>
      <c r="F13" s="18" t="s">
        <v>224</v>
      </c>
      <c r="G13" s="18" t="s">
        <v>225</v>
      </c>
      <c r="H13" s="18" t="s">
        <v>226</v>
      </c>
      <c r="I13" s="18" t="s">
        <v>227</v>
      </c>
      <c r="J13" s="18" t="s">
        <v>217</v>
      </c>
    </row>
    <row r="14" ht="14.25" spans="1:10">
      <c r="A14" s="67"/>
      <c r="B14" s="67"/>
      <c r="C14" s="68"/>
      <c r="D14" s="68"/>
      <c r="E14" s="68"/>
      <c r="F14" s="59" t="s">
        <v>229</v>
      </c>
      <c r="G14" s="33">
        <v>85000</v>
      </c>
      <c r="H14" s="69">
        <v>10560</v>
      </c>
      <c r="I14" s="35">
        <v>4</v>
      </c>
      <c r="J14" s="70">
        <f>G14/H14*I14</f>
        <v>32.1969696969697</v>
      </c>
    </row>
    <row r="15" ht="24" spans="1:10">
      <c r="A15" s="71"/>
      <c r="B15" s="71"/>
      <c r="C15" s="72"/>
      <c r="D15" s="72"/>
      <c r="E15" s="72"/>
      <c r="F15" s="17" t="s">
        <v>233</v>
      </c>
      <c r="G15" s="34">
        <v>79000</v>
      </c>
      <c r="H15" s="69">
        <v>10560</v>
      </c>
      <c r="I15" s="35">
        <v>4</v>
      </c>
      <c r="J15" s="70">
        <f>G15/H15*I15</f>
        <v>29.9242424242424</v>
      </c>
    </row>
    <row r="16" spans="1:10">
      <c r="A16" s="18"/>
      <c r="B16" s="18"/>
      <c r="C16" s="18"/>
      <c r="D16" s="18"/>
      <c r="E16" s="21"/>
      <c r="F16" s="18" t="s">
        <v>234</v>
      </c>
      <c r="G16" s="33">
        <v>390000</v>
      </c>
      <c r="H16" s="69">
        <v>10560</v>
      </c>
      <c r="I16" s="35">
        <v>4</v>
      </c>
      <c r="J16" s="70">
        <f>G16/H16*I16</f>
        <v>147.727272727273</v>
      </c>
    </row>
    <row r="17" spans="1:10">
      <c r="A17" s="18" t="s">
        <v>293</v>
      </c>
      <c r="B17" s="18"/>
      <c r="C17" s="18"/>
      <c r="D17" s="18"/>
      <c r="E17" s="18"/>
      <c r="F17" s="18"/>
      <c r="G17" s="73"/>
      <c r="H17" s="73"/>
      <c r="I17" s="74"/>
      <c r="J17" s="21"/>
    </row>
    <row r="18" ht="36" spans="1:10">
      <c r="A18" s="75" t="s">
        <v>230</v>
      </c>
      <c r="B18" s="76" t="s">
        <v>294</v>
      </c>
      <c r="C18" s="37">
        <v>19.79</v>
      </c>
      <c r="D18" s="38" t="s">
        <v>232</v>
      </c>
      <c r="E18" s="37">
        <v>39.58</v>
      </c>
      <c r="F18" s="18"/>
      <c r="G18" s="73"/>
      <c r="H18" s="73"/>
      <c r="I18" s="74"/>
      <c r="J18" s="21"/>
    </row>
    <row r="19" spans="1:10">
      <c r="A19" s="18"/>
      <c r="B19" s="18"/>
      <c r="C19" s="73"/>
      <c r="D19" s="18"/>
      <c r="E19" s="21"/>
      <c r="F19" s="18"/>
      <c r="G19" s="74"/>
      <c r="H19" s="73"/>
      <c r="I19" s="74"/>
      <c r="J19" s="21"/>
    </row>
    <row r="20" spans="1:10">
      <c r="A20" s="18"/>
      <c r="B20" s="18"/>
      <c r="C20" s="73"/>
      <c r="D20" s="18"/>
      <c r="E20" s="21"/>
      <c r="F20" s="18"/>
      <c r="G20" s="74"/>
      <c r="H20" s="73"/>
      <c r="I20" s="74"/>
      <c r="J20" s="21"/>
    </row>
    <row r="21" spans="1:10">
      <c r="A21" s="18"/>
      <c r="B21" s="18"/>
      <c r="C21" s="73"/>
      <c r="D21" s="18"/>
      <c r="E21" s="21"/>
      <c r="F21" s="57" t="s">
        <v>222</v>
      </c>
      <c r="G21" s="58"/>
      <c r="H21" s="58"/>
      <c r="I21" s="59"/>
      <c r="J21" s="21">
        <f>SUM(J14:J20)</f>
        <v>209.848484848485</v>
      </c>
    </row>
    <row r="22" spans="1:10">
      <c r="A22" s="37" t="s">
        <v>235</v>
      </c>
      <c r="B22" s="18"/>
      <c r="C22" s="18"/>
      <c r="D22" s="18"/>
      <c r="E22" s="18"/>
      <c r="F22" s="57" t="s">
        <v>236</v>
      </c>
      <c r="G22" s="58"/>
      <c r="H22" s="58"/>
      <c r="I22" s="58"/>
      <c r="J22" s="59"/>
    </row>
    <row r="23" spans="1:10">
      <c r="A23" s="18" t="s">
        <v>295</v>
      </c>
      <c r="B23" s="18"/>
      <c r="C23" s="18"/>
      <c r="D23" s="18"/>
      <c r="E23" s="21">
        <v>50</v>
      </c>
      <c r="F23" s="18" t="s">
        <v>13</v>
      </c>
      <c r="G23" s="57" t="s">
        <v>237</v>
      </c>
      <c r="H23" s="58"/>
      <c r="I23" s="59"/>
      <c r="J23" s="18" t="s">
        <v>212</v>
      </c>
    </row>
    <row r="24" spans="1:10">
      <c r="A24" s="18"/>
      <c r="B24" s="18"/>
      <c r="C24" s="73"/>
      <c r="D24" s="18"/>
      <c r="E24" s="21"/>
      <c r="F24" s="18" t="s">
        <v>238</v>
      </c>
      <c r="G24" s="57" t="s">
        <v>239</v>
      </c>
      <c r="H24" s="58"/>
      <c r="I24" s="59"/>
      <c r="J24" s="21">
        <f>(E28+J11+J21)*12%</f>
        <v>245.201818181818</v>
      </c>
    </row>
    <row r="25" spans="1:10">
      <c r="A25" s="18"/>
      <c r="B25" s="18"/>
      <c r="C25" s="73"/>
      <c r="D25" s="18"/>
      <c r="E25" s="21"/>
      <c r="F25" s="18" t="s">
        <v>240</v>
      </c>
      <c r="G25" s="18"/>
      <c r="H25" s="18"/>
      <c r="I25" s="18">
        <v>35</v>
      </c>
      <c r="J25" s="21"/>
    </row>
    <row r="26" spans="1:10">
      <c r="A26" s="18"/>
      <c r="B26" s="18"/>
      <c r="C26" s="73"/>
      <c r="D26" s="18"/>
      <c r="E26" s="21"/>
      <c r="F26" s="18" t="s">
        <v>242</v>
      </c>
      <c r="G26" s="18"/>
      <c r="H26" s="18"/>
      <c r="I26" s="18">
        <v>56</v>
      </c>
      <c r="J26" s="21"/>
    </row>
    <row r="27" spans="1:10">
      <c r="A27" s="18"/>
      <c r="B27" s="18"/>
      <c r="C27" s="18"/>
      <c r="D27" s="18"/>
      <c r="E27" s="21"/>
      <c r="F27" s="57" t="s">
        <v>222</v>
      </c>
      <c r="G27" s="58"/>
      <c r="H27" s="58"/>
      <c r="I27" s="59"/>
      <c r="J27" s="21">
        <f>SUM(J24:J26)</f>
        <v>245.201818181818</v>
      </c>
    </row>
    <row r="28" spans="1:10">
      <c r="A28" s="57" t="s">
        <v>222</v>
      </c>
      <c r="B28" s="58"/>
      <c r="C28" s="58"/>
      <c r="D28" s="59"/>
      <c r="E28" s="21">
        <f>SUM(E9:E23)</f>
        <v>89.58</v>
      </c>
      <c r="F28" s="57" t="s">
        <v>244</v>
      </c>
      <c r="G28" s="58"/>
      <c r="H28" s="58"/>
      <c r="I28" s="59"/>
      <c r="J28" s="21">
        <f>E28+J11+J21+J27</f>
        <v>2288.5503030303</v>
      </c>
    </row>
    <row r="29" spans="1:10">
      <c r="A29" s="45" t="s">
        <v>245</v>
      </c>
      <c r="B29" s="45"/>
      <c r="C29" s="45"/>
      <c r="D29" s="45"/>
      <c r="I29" t="s">
        <v>246</v>
      </c>
    </row>
  </sheetData>
  <mergeCells count="17">
    <mergeCell ref="A1:J1"/>
    <mergeCell ref="A2:J2"/>
    <mergeCell ref="B4:H4"/>
    <mergeCell ref="A5:J5"/>
    <mergeCell ref="A6:E6"/>
    <mergeCell ref="F6:J6"/>
    <mergeCell ref="A8:E8"/>
    <mergeCell ref="F11:I11"/>
    <mergeCell ref="F12:J12"/>
    <mergeCell ref="F21:I21"/>
    <mergeCell ref="F22:J22"/>
    <mergeCell ref="G23:I23"/>
    <mergeCell ref="G24:I24"/>
    <mergeCell ref="F27:I27"/>
    <mergeCell ref="A28:D28"/>
    <mergeCell ref="F28:I28"/>
    <mergeCell ref="A29:D29"/>
  </mergeCells>
  <pageMargins left="0.75" right="0.89" top="1" bottom="1" header="0.5" footer="0.5"/>
  <pageSetup paperSize="9" orientation="landscape"/>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IV31"/>
    </sheetView>
  </sheetViews>
  <sheetFormatPr defaultColWidth="10" defaultRowHeight="13.5"/>
  <cols>
    <col min="2" max="2" width="12.125" customWidth="1"/>
    <col min="5" max="5" width="15.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0" customHeight="1" spans="1:11">
      <c r="A3" s="6" t="s">
        <v>13</v>
      </c>
      <c r="B3" s="7" t="s">
        <v>321</v>
      </c>
      <c r="C3" s="7"/>
      <c r="D3" s="6" t="s">
        <v>12</v>
      </c>
      <c r="E3" s="8" t="s">
        <v>179</v>
      </c>
      <c r="F3" s="6" t="s">
        <v>17</v>
      </c>
      <c r="G3" s="6" t="s">
        <v>78</v>
      </c>
      <c r="H3" s="6" t="s">
        <v>16</v>
      </c>
      <c r="I3" s="9"/>
      <c r="J3" s="6" t="s">
        <v>202</v>
      </c>
      <c r="K3" s="10">
        <f>K30</f>
        <v>2655.80203636364</v>
      </c>
    </row>
    <row r="4" ht="29.25" customHeight="1" spans="1:11">
      <c r="A4" s="6" t="s">
        <v>15</v>
      </c>
      <c r="B4" s="11" t="s">
        <v>322</v>
      </c>
      <c r="C4" s="11"/>
      <c r="D4" s="11"/>
      <c r="E4" s="11"/>
      <c r="F4" s="11"/>
      <c r="G4" s="11"/>
      <c r="H4" s="11"/>
      <c r="I4" s="11"/>
      <c r="J4" s="6" t="s">
        <v>204</v>
      </c>
      <c r="K4" s="10">
        <v>3000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2</v>
      </c>
      <c r="I8" s="14">
        <v>6</v>
      </c>
      <c r="J8" s="46">
        <v>99.6</v>
      </c>
      <c r="K8" s="10">
        <f>H8*I8*J8</f>
        <v>1195.2</v>
      </c>
    </row>
    <row r="9" ht="14.25" spans="1:11">
      <c r="A9" s="39" t="s">
        <v>257</v>
      </c>
      <c r="B9" s="39"/>
      <c r="C9" s="18" t="s">
        <v>258</v>
      </c>
      <c r="D9" s="18">
        <v>19.8</v>
      </c>
      <c r="E9" s="18">
        <v>1</v>
      </c>
      <c r="F9" s="18">
        <v>19.8</v>
      </c>
      <c r="G9" s="14" t="s">
        <v>220</v>
      </c>
      <c r="H9" s="14">
        <v>1</v>
      </c>
      <c r="I9" s="14">
        <v>6</v>
      </c>
      <c r="J9" s="46">
        <v>68.59</v>
      </c>
      <c r="K9" s="10">
        <f>H9*I9*J9</f>
        <v>411.54</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1606.74</v>
      </c>
    </row>
    <row r="12" ht="14.25" spans="1:11">
      <c r="A12" s="19"/>
      <c r="B12" s="19"/>
      <c r="C12" s="47"/>
      <c r="D12" s="48"/>
      <c r="E12" s="48"/>
      <c r="F12" s="48"/>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6</v>
      </c>
      <c r="K16" s="10">
        <f>H16/I16*J16</f>
        <v>48.2954545454545</v>
      </c>
    </row>
    <row r="17" ht="24" spans="1:11">
      <c r="A17" s="19" t="s">
        <v>230</v>
      </c>
      <c r="B17" s="36"/>
      <c r="C17" s="37" t="s">
        <v>231</v>
      </c>
      <c r="D17" s="37">
        <v>19.79</v>
      </c>
      <c r="E17" s="38" t="s">
        <v>232</v>
      </c>
      <c r="F17" s="37">
        <v>39.58</v>
      </c>
      <c r="G17" s="39" t="s">
        <v>233</v>
      </c>
      <c r="H17" s="34">
        <v>79000</v>
      </c>
      <c r="I17" s="34">
        <v>10560</v>
      </c>
      <c r="J17" s="34">
        <v>6</v>
      </c>
      <c r="K17" s="10">
        <f>H17/I17*J17</f>
        <v>44.8863636363636</v>
      </c>
    </row>
    <row r="18" spans="1:11">
      <c r="A18" s="6"/>
      <c r="B18" s="6"/>
      <c r="C18" s="6"/>
      <c r="D18" s="14"/>
      <c r="E18" s="14"/>
      <c r="F18" s="9"/>
      <c r="G18" s="18" t="s">
        <v>234</v>
      </c>
      <c r="H18" s="33">
        <v>390000</v>
      </c>
      <c r="I18" s="34">
        <v>10560</v>
      </c>
      <c r="J18" s="34">
        <v>6</v>
      </c>
      <c r="K18" s="10">
        <f>H18/I18*J18</f>
        <v>221.590909090909</v>
      </c>
    </row>
    <row r="19" spans="1:11">
      <c r="A19" s="6"/>
      <c r="B19" s="6"/>
      <c r="C19" s="6"/>
      <c r="D19" s="14"/>
      <c r="E19" s="14"/>
      <c r="F19" s="9"/>
      <c r="G19" s="17" t="s">
        <v>315</v>
      </c>
      <c r="H19" s="49" t="s">
        <v>316</v>
      </c>
      <c r="I19" s="49">
        <v>10560</v>
      </c>
      <c r="J19" s="34">
        <v>6</v>
      </c>
      <c r="K19" s="21">
        <f>H19/I19*J19</f>
        <v>105.113636363636</v>
      </c>
    </row>
    <row r="20" spans="1:11">
      <c r="A20" s="6"/>
      <c r="B20" s="6"/>
      <c r="C20" s="6"/>
      <c r="D20" s="14"/>
      <c r="E20" s="14"/>
      <c r="F20" s="9"/>
      <c r="G20" s="18" t="s">
        <v>318</v>
      </c>
      <c r="H20" s="34">
        <v>30000</v>
      </c>
      <c r="I20" s="49">
        <v>10560</v>
      </c>
      <c r="J20" s="34">
        <v>6</v>
      </c>
      <c r="K20" s="21">
        <f>H20/I20*J20</f>
        <v>17.0454545454545</v>
      </c>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436.931818181818</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284.550218181818</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284.550218181818</v>
      </c>
    </row>
    <row r="30" spans="1:11">
      <c r="A30" s="6" t="s">
        <v>222</v>
      </c>
      <c r="B30" s="6"/>
      <c r="C30" s="6"/>
      <c r="D30" s="6"/>
      <c r="E30" s="6"/>
      <c r="F30" s="9">
        <f>SUM(F9:F29)</f>
        <v>327.58</v>
      </c>
      <c r="G30" s="6" t="s">
        <v>244</v>
      </c>
      <c r="H30" s="6"/>
      <c r="I30" s="6"/>
      <c r="J30" s="6"/>
      <c r="K30" s="10">
        <f>F30+K11+K23+K29</f>
        <v>2655.80203636364</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2" top="1" bottom="0.51" header="0.5" footer="0.17"/>
  <pageSetup paperSize="9" orientation="landscape"/>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H20" sqref="H20"/>
    </sheetView>
  </sheetViews>
  <sheetFormatPr defaultColWidth="10" defaultRowHeight="13.5"/>
  <cols>
    <col min="2" max="2" width="12.125" customWidth="1"/>
    <col min="5" max="5" width="16.625" customWidth="1"/>
    <col min="9" max="9" width="16.875" customWidth="1"/>
    <col min="10" max="10" width="14" customWidth="1"/>
    <col min="11" max="11" width="14.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7.5" customHeight="1" spans="1:11">
      <c r="A3" s="6" t="s">
        <v>13</v>
      </c>
      <c r="B3" s="7" t="s">
        <v>184</v>
      </c>
      <c r="C3" s="7"/>
      <c r="D3" s="6" t="s">
        <v>12</v>
      </c>
      <c r="E3" s="8" t="s">
        <v>183</v>
      </c>
      <c r="F3" s="6" t="s">
        <v>17</v>
      </c>
      <c r="G3" s="6" t="s">
        <v>36</v>
      </c>
      <c r="H3" s="6" t="s">
        <v>16</v>
      </c>
      <c r="I3" s="9"/>
      <c r="J3" s="6" t="s">
        <v>202</v>
      </c>
      <c r="K3" s="10">
        <f>K30</f>
        <v>1673.39912727273</v>
      </c>
    </row>
    <row r="4" ht="32.25" customHeight="1" spans="1:11">
      <c r="A4" s="6" t="s">
        <v>15</v>
      </c>
      <c r="B4" s="11" t="s">
        <v>186</v>
      </c>
      <c r="C4" s="11"/>
      <c r="D4" s="11"/>
      <c r="E4" s="11"/>
      <c r="F4" s="11"/>
      <c r="G4" s="11"/>
      <c r="H4" s="11"/>
      <c r="I4" s="11"/>
      <c r="J4" s="6" t="s">
        <v>204</v>
      </c>
      <c r="K4" s="10">
        <v>1800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2</v>
      </c>
      <c r="I8" s="14">
        <v>3</v>
      </c>
      <c r="J8" s="15">
        <v>99.6</v>
      </c>
      <c r="K8" s="10">
        <f>H8*I8*J8</f>
        <v>597.6</v>
      </c>
    </row>
    <row r="9" spans="1:11">
      <c r="A9" s="39" t="s">
        <v>257</v>
      </c>
      <c r="B9" s="39"/>
      <c r="C9" s="18" t="s">
        <v>258</v>
      </c>
      <c r="D9" s="18">
        <v>19.8</v>
      </c>
      <c r="E9" s="18">
        <v>1</v>
      </c>
      <c r="F9" s="18">
        <v>19.8</v>
      </c>
      <c r="G9" s="14" t="s">
        <v>220</v>
      </c>
      <c r="H9" s="14">
        <v>2</v>
      </c>
      <c r="I9" s="14">
        <v>3</v>
      </c>
      <c r="J9" s="15">
        <v>68.59</v>
      </c>
      <c r="K9" s="10">
        <f>H9*I9*J9</f>
        <v>411.54</v>
      </c>
    </row>
    <row r="10" spans="1:11">
      <c r="A10" s="19" t="s">
        <v>259</v>
      </c>
      <c r="B10" s="19"/>
      <c r="C10" s="18" t="s">
        <v>260</v>
      </c>
      <c r="D10" s="18">
        <v>90.09</v>
      </c>
      <c r="E10" s="20">
        <v>2</v>
      </c>
      <c r="F10" s="21">
        <v>180.18</v>
      </c>
      <c r="G10" s="14" t="s">
        <v>221</v>
      </c>
      <c r="H10" s="14"/>
      <c r="I10" s="22"/>
      <c r="J10" s="23"/>
      <c r="K10" s="10"/>
    </row>
    <row r="11" spans="1:11">
      <c r="A11" s="19" t="s">
        <v>263</v>
      </c>
      <c r="B11" s="19"/>
      <c r="C11" s="18" t="s">
        <v>260</v>
      </c>
      <c r="D11" s="18">
        <v>19.01</v>
      </c>
      <c r="E11" s="18">
        <v>2</v>
      </c>
      <c r="F11" s="18">
        <v>38.02</v>
      </c>
      <c r="G11" s="6" t="s">
        <v>222</v>
      </c>
      <c r="H11" s="6"/>
      <c r="I11" s="6"/>
      <c r="J11" s="6"/>
      <c r="K11" s="10">
        <f>SUM(K8:K10)</f>
        <v>1009.14</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3</v>
      </c>
      <c r="K16" s="10">
        <f>H16/I16*J16</f>
        <v>24.1477272727273</v>
      </c>
    </row>
    <row r="17" ht="24" spans="1:11">
      <c r="A17" s="19" t="s">
        <v>230</v>
      </c>
      <c r="B17" s="36"/>
      <c r="C17" s="37" t="s">
        <v>231</v>
      </c>
      <c r="D17" s="37">
        <v>19.79</v>
      </c>
      <c r="E17" s="38" t="s">
        <v>232</v>
      </c>
      <c r="F17" s="37">
        <v>39.58</v>
      </c>
      <c r="G17" s="39" t="s">
        <v>233</v>
      </c>
      <c r="H17" s="34">
        <v>79000</v>
      </c>
      <c r="I17" s="34">
        <v>10560</v>
      </c>
      <c r="J17" s="35">
        <v>3</v>
      </c>
      <c r="K17" s="10">
        <f>H17/I17*J17</f>
        <v>22.4431818181818</v>
      </c>
    </row>
    <row r="18" spans="1:11">
      <c r="A18" s="6"/>
      <c r="B18" s="6"/>
      <c r="C18" s="6"/>
      <c r="D18" s="14"/>
      <c r="E18" s="14"/>
      <c r="F18" s="9"/>
      <c r="G18" s="18" t="s">
        <v>234</v>
      </c>
      <c r="H18" s="33">
        <v>390000</v>
      </c>
      <c r="I18" s="34">
        <v>10560</v>
      </c>
      <c r="J18" s="35">
        <v>3</v>
      </c>
      <c r="K18" s="10">
        <f>H18/I18*J18</f>
        <v>110.795454545455</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157.386363636364</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179.292763636364</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179.292763636364</v>
      </c>
    </row>
    <row r="30" spans="1:11">
      <c r="A30" s="6" t="s">
        <v>222</v>
      </c>
      <c r="B30" s="6"/>
      <c r="C30" s="6"/>
      <c r="D30" s="6"/>
      <c r="E30" s="6"/>
      <c r="F30" s="9">
        <f>SUM(F9:F29)</f>
        <v>327.58</v>
      </c>
      <c r="G30" s="6" t="s">
        <v>244</v>
      </c>
      <c r="H30" s="6"/>
      <c r="I30" s="6"/>
      <c r="J30" s="6"/>
      <c r="K30" s="10">
        <f>F30+K11+K23+K29</f>
        <v>1673.39912727273</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IV65536"/>
    </sheetView>
  </sheetViews>
  <sheetFormatPr defaultColWidth="10" defaultRowHeight="13.5"/>
  <cols>
    <col min="2" max="2" width="12.125" customWidth="1"/>
    <col min="5" max="5" width="16.625" customWidth="1"/>
    <col min="9" max="9" width="16.875" customWidth="1"/>
    <col min="10" max="10" width="14" customWidth="1"/>
    <col min="11" max="11" width="14.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7.5" customHeight="1" spans="1:11">
      <c r="A3" s="6" t="s">
        <v>13</v>
      </c>
      <c r="B3" s="7" t="s">
        <v>191</v>
      </c>
      <c r="C3" s="7"/>
      <c r="D3" s="6" t="s">
        <v>12</v>
      </c>
      <c r="E3" s="8" t="s">
        <v>190</v>
      </c>
      <c r="F3" s="6" t="s">
        <v>17</v>
      </c>
      <c r="G3" s="6" t="s">
        <v>78</v>
      </c>
      <c r="H3" s="6" t="s">
        <v>16</v>
      </c>
      <c r="I3" s="9"/>
      <c r="J3" s="6" t="s">
        <v>202</v>
      </c>
      <c r="K3" s="10">
        <f>K30</f>
        <v>2784.1727030303</v>
      </c>
    </row>
    <row r="4" ht="32.25" customHeight="1" spans="1:11">
      <c r="A4" s="6" t="s">
        <v>15</v>
      </c>
      <c r="B4" s="11" t="s">
        <v>323</v>
      </c>
      <c r="C4" s="11"/>
      <c r="D4" s="11"/>
      <c r="E4" s="11"/>
      <c r="F4" s="11"/>
      <c r="G4" s="11"/>
      <c r="H4" s="11"/>
      <c r="I4" s="11"/>
      <c r="J4" s="6" t="s">
        <v>204</v>
      </c>
      <c r="K4" s="10">
        <v>3000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4</v>
      </c>
      <c r="I8" s="14">
        <v>4</v>
      </c>
      <c r="J8" s="15">
        <v>99.6</v>
      </c>
      <c r="K8" s="10">
        <f>H8*I8*J8</f>
        <v>1593.6</v>
      </c>
    </row>
    <row r="9" customHeight="1" spans="1:11">
      <c r="A9" s="16" t="s">
        <v>307</v>
      </c>
      <c r="B9" s="17"/>
      <c r="C9" s="18" t="s">
        <v>289</v>
      </c>
      <c r="D9" s="18">
        <v>83.7</v>
      </c>
      <c r="E9" s="18">
        <v>1</v>
      </c>
      <c r="F9" s="18">
        <v>83.7</v>
      </c>
      <c r="G9" s="14" t="s">
        <v>220</v>
      </c>
      <c r="H9" s="14">
        <v>2</v>
      </c>
      <c r="I9" s="14">
        <v>4</v>
      </c>
      <c r="J9" s="15">
        <v>68.59</v>
      </c>
      <c r="K9" s="10">
        <f>H9*I9*J9</f>
        <v>548.72</v>
      </c>
    </row>
    <row r="10" spans="1:11">
      <c r="A10" s="19"/>
      <c r="B10" s="19"/>
      <c r="C10" s="18"/>
      <c r="D10" s="18"/>
      <c r="E10" s="20"/>
      <c r="F10" s="21"/>
      <c r="G10" s="14" t="s">
        <v>221</v>
      </c>
      <c r="H10" s="14"/>
      <c r="I10" s="22"/>
      <c r="J10" s="23"/>
      <c r="K10" s="10"/>
    </row>
    <row r="11" spans="1:11">
      <c r="A11" s="19"/>
      <c r="B11" s="19"/>
      <c r="C11" s="18"/>
      <c r="D11" s="18"/>
      <c r="E11" s="18"/>
      <c r="F11" s="18"/>
      <c r="G11" s="6" t="s">
        <v>222</v>
      </c>
      <c r="H11" s="6"/>
      <c r="I11" s="6"/>
      <c r="J11" s="6"/>
      <c r="K11" s="10">
        <f>SUM(K8:K10)</f>
        <v>2142.32</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4</v>
      </c>
      <c r="K16" s="10">
        <f>H16/I16*J16</f>
        <v>32.1969696969697</v>
      </c>
    </row>
    <row r="17" ht="24" spans="1:11">
      <c r="A17" s="19"/>
      <c r="B17" s="36"/>
      <c r="C17" s="37"/>
      <c r="D17" s="37"/>
      <c r="E17" s="38"/>
      <c r="F17" s="37"/>
      <c r="G17" s="39" t="s">
        <v>233</v>
      </c>
      <c r="H17" s="34">
        <v>79000</v>
      </c>
      <c r="I17" s="34">
        <v>10560</v>
      </c>
      <c r="J17" s="35">
        <v>4</v>
      </c>
      <c r="K17" s="10">
        <f>H17/I17*J17</f>
        <v>29.9242424242424</v>
      </c>
    </row>
    <row r="18" spans="1:11">
      <c r="A18" s="6"/>
      <c r="B18" s="6"/>
      <c r="C18" s="6"/>
      <c r="D18" s="14"/>
      <c r="E18" s="14"/>
      <c r="F18" s="9"/>
      <c r="G18" s="18" t="s">
        <v>234</v>
      </c>
      <c r="H18" s="33">
        <v>390000</v>
      </c>
      <c r="I18" s="34">
        <v>10560</v>
      </c>
      <c r="J18" s="35">
        <v>4</v>
      </c>
      <c r="K18" s="10">
        <f>H18/I18*J18</f>
        <v>147.727272727273</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209.848484848485</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298.304218181818</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298.304218181818</v>
      </c>
    </row>
    <row r="30" spans="1:11">
      <c r="A30" s="6" t="s">
        <v>222</v>
      </c>
      <c r="B30" s="6"/>
      <c r="C30" s="6"/>
      <c r="D30" s="6"/>
      <c r="E30" s="6"/>
      <c r="F30" s="9">
        <f>SUM(F9:F29)</f>
        <v>133.7</v>
      </c>
      <c r="G30" s="6" t="s">
        <v>244</v>
      </c>
      <c r="H30" s="6"/>
      <c r="I30" s="6"/>
      <c r="J30" s="6"/>
      <c r="K30" s="10">
        <f>F30+K11+K23+K29</f>
        <v>2784.1727030303</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F35" sqref="F35"/>
    </sheetView>
  </sheetViews>
  <sheetFormatPr defaultColWidth="10" defaultRowHeight="13.5"/>
  <cols>
    <col min="2" max="2" width="12.125" customWidth="1"/>
    <col min="3" max="3" width="5.25" customWidth="1"/>
    <col min="5" max="5" width="15.5" customWidth="1"/>
    <col min="9" max="9" width="16.875" customWidth="1"/>
    <col min="10" max="10" width="16.5"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6.25" customHeight="1" spans="1:11">
      <c r="A3" s="6" t="s">
        <v>13</v>
      </c>
      <c r="B3" s="7" t="s">
        <v>34</v>
      </c>
      <c r="C3" s="7"/>
      <c r="D3" s="6" t="s">
        <v>12</v>
      </c>
      <c r="E3" s="8" t="s">
        <v>33</v>
      </c>
      <c r="F3" s="6" t="s">
        <v>17</v>
      </c>
      <c r="G3" s="6" t="s">
        <v>36</v>
      </c>
      <c r="H3" s="6" t="s">
        <v>16</v>
      </c>
      <c r="I3" s="9"/>
      <c r="J3" s="6" t="s">
        <v>202</v>
      </c>
      <c r="K3" s="10">
        <f>K30</f>
        <v>910.248775757576</v>
      </c>
    </row>
    <row r="4" ht="27.75" customHeight="1" spans="1:11">
      <c r="A4" s="6" t="s">
        <v>15</v>
      </c>
      <c r="B4" s="11" t="s">
        <v>203</v>
      </c>
      <c r="C4" s="11"/>
      <c r="D4" s="11"/>
      <c r="E4" s="11"/>
      <c r="F4" s="11"/>
      <c r="G4" s="11"/>
      <c r="H4" s="11"/>
      <c r="I4" s="11"/>
      <c r="J4" s="6" t="s">
        <v>204</v>
      </c>
      <c r="K4" s="10">
        <v>1000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2</v>
      </c>
      <c r="I8" s="14">
        <v>2</v>
      </c>
      <c r="J8" s="46">
        <v>99.6</v>
      </c>
      <c r="K8" s="10">
        <f>H8*I8*J8</f>
        <v>398.4</v>
      </c>
    </row>
    <row r="9" ht="14.25" spans="1:11">
      <c r="A9" s="39"/>
      <c r="B9" s="39"/>
      <c r="C9" s="18"/>
      <c r="D9" s="18"/>
      <c r="E9" s="18"/>
      <c r="F9" s="18"/>
      <c r="G9" s="14" t="s">
        <v>220</v>
      </c>
      <c r="H9" s="14">
        <v>2</v>
      </c>
      <c r="I9" s="14">
        <v>2</v>
      </c>
      <c r="J9" s="46">
        <v>68.59</v>
      </c>
      <c r="K9" s="10">
        <f>H9*I9*J9</f>
        <v>274.36</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672.76</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v>
      </c>
      <c r="K16" s="10">
        <f>H16/I16*J16</f>
        <v>16.0984848484848</v>
      </c>
    </row>
    <row r="17" spans="1:11">
      <c r="A17" s="19"/>
      <c r="B17" s="36"/>
      <c r="C17" s="37"/>
      <c r="D17" s="37"/>
      <c r="E17" s="38"/>
      <c r="F17" s="37"/>
      <c r="G17" s="18" t="s">
        <v>234</v>
      </c>
      <c r="H17" s="33">
        <v>390000</v>
      </c>
      <c r="I17" s="34">
        <v>10560</v>
      </c>
      <c r="J17" s="34">
        <v>2</v>
      </c>
      <c r="K17" s="10">
        <f>H17/I17*J17</f>
        <v>73.8636363636364</v>
      </c>
    </row>
    <row r="18" spans="1:11">
      <c r="A18" s="6"/>
      <c r="B18" s="6"/>
      <c r="C18" s="6"/>
      <c r="D18" s="14"/>
      <c r="E18" s="14"/>
      <c r="F18" s="9"/>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89.9621212121212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97.5266545454545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97.5266545454545</v>
      </c>
    </row>
    <row r="30" spans="1:11">
      <c r="A30" s="6" t="s">
        <v>222</v>
      </c>
      <c r="B30" s="6"/>
      <c r="C30" s="6"/>
      <c r="D30" s="6"/>
      <c r="E30" s="6"/>
      <c r="F30" s="9">
        <f>SUM(F9:F29)</f>
        <v>50</v>
      </c>
      <c r="G30" s="6" t="s">
        <v>244</v>
      </c>
      <c r="H30" s="6"/>
      <c r="I30" s="6"/>
      <c r="J30" s="6"/>
      <c r="K30" s="10">
        <f>F30+K11+K23+K29</f>
        <v>910.248775757576</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38" top="0.44" bottom="0.7" header="0.17" footer="0.5"/>
  <pageSetup paperSize="9"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E12" sqref="E12"/>
    </sheetView>
  </sheetViews>
  <sheetFormatPr defaultColWidth="10" defaultRowHeight="13.5"/>
  <cols>
    <col min="2" max="2" width="12.125" customWidth="1"/>
    <col min="5" max="5" width="16.625" customWidth="1"/>
    <col min="9" max="9" width="16.875" customWidth="1"/>
    <col min="10" max="10" width="14" customWidth="1"/>
    <col min="11" max="11" width="14.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7.5" customHeight="1" spans="1:11">
      <c r="A3" s="6" t="s">
        <v>13</v>
      </c>
      <c r="B3" s="7" t="s">
        <v>195</v>
      </c>
      <c r="C3" s="7"/>
      <c r="D3" s="6" t="s">
        <v>12</v>
      </c>
      <c r="E3" s="8" t="s">
        <v>194</v>
      </c>
      <c r="F3" s="6" t="s">
        <v>17</v>
      </c>
      <c r="G3" s="6" t="s">
        <v>78</v>
      </c>
      <c r="H3" s="6" t="s">
        <v>16</v>
      </c>
      <c r="I3" s="9"/>
      <c r="J3" s="6" t="s">
        <v>202</v>
      </c>
      <c r="K3" s="10">
        <f>K30</f>
        <v>714.607175757576</v>
      </c>
    </row>
    <row r="4" ht="32.25" customHeight="1" spans="1:11">
      <c r="A4" s="6" t="s">
        <v>15</v>
      </c>
      <c r="B4" s="11"/>
      <c r="C4" s="11"/>
      <c r="D4" s="11"/>
      <c r="E4" s="11"/>
      <c r="F4" s="11"/>
      <c r="G4" s="11"/>
      <c r="H4" s="11"/>
      <c r="I4" s="11"/>
      <c r="J4" s="6" t="s">
        <v>204</v>
      </c>
      <c r="K4" s="10">
        <v>900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4</v>
      </c>
      <c r="I8" s="14">
        <v>1</v>
      </c>
      <c r="J8" s="15">
        <v>99.6</v>
      </c>
      <c r="K8" s="10">
        <f>H8*I8*J8</f>
        <v>398.4</v>
      </c>
    </row>
    <row r="9" customHeight="1" spans="1:11">
      <c r="A9" s="16"/>
      <c r="B9" s="17"/>
      <c r="C9" s="18"/>
      <c r="D9" s="18"/>
      <c r="E9" s="18"/>
      <c r="F9" s="18"/>
      <c r="G9" s="14" t="s">
        <v>220</v>
      </c>
      <c r="H9" s="14">
        <v>2</v>
      </c>
      <c r="I9" s="14">
        <v>1</v>
      </c>
      <c r="J9" s="15">
        <v>68.59</v>
      </c>
      <c r="K9" s="10">
        <f>H9*I9*J9</f>
        <v>137.18</v>
      </c>
    </row>
    <row r="10" spans="1:11">
      <c r="A10" s="19"/>
      <c r="B10" s="19"/>
      <c r="C10" s="18"/>
      <c r="D10" s="18"/>
      <c r="E10" s="20"/>
      <c r="F10" s="21"/>
      <c r="G10" s="14" t="s">
        <v>221</v>
      </c>
      <c r="H10" s="14"/>
      <c r="I10" s="22"/>
      <c r="J10" s="23"/>
      <c r="K10" s="10"/>
    </row>
    <row r="11" spans="1:11">
      <c r="A11" s="19"/>
      <c r="B11" s="19"/>
      <c r="C11" s="18"/>
      <c r="D11" s="18"/>
      <c r="E11" s="18"/>
      <c r="F11" s="18"/>
      <c r="G11" s="6" t="s">
        <v>222</v>
      </c>
      <c r="H11" s="6"/>
      <c r="I11" s="6"/>
      <c r="J11" s="6"/>
      <c r="K11" s="10">
        <f>SUM(K8:K10)</f>
        <v>535.58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1</v>
      </c>
      <c r="K16" s="10">
        <f>H16/I16*J16</f>
        <v>8.04924242424242</v>
      </c>
    </row>
    <row r="17" ht="24" spans="1:11">
      <c r="A17" s="19"/>
      <c r="B17" s="36"/>
      <c r="C17" s="37"/>
      <c r="D17" s="37"/>
      <c r="E17" s="38"/>
      <c r="F17" s="37"/>
      <c r="G17" s="39" t="s">
        <v>233</v>
      </c>
      <c r="H17" s="34">
        <v>79000</v>
      </c>
      <c r="I17" s="34">
        <v>10560</v>
      </c>
      <c r="J17" s="35">
        <v>1</v>
      </c>
      <c r="K17" s="10">
        <f>H17/I17*J17</f>
        <v>7.48106060606061</v>
      </c>
    </row>
    <row r="18" spans="1:11">
      <c r="A18" s="6"/>
      <c r="B18" s="6"/>
      <c r="C18" s="6"/>
      <c r="D18" s="14"/>
      <c r="E18" s="14"/>
      <c r="F18" s="9"/>
      <c r="G18" s="18" t="s">
        <v>234</v>
      </c>
      <c r="H18" s="33">
        <v>390000</v>
      </c>
      <c r="I18" s="34">
        <v>10560</v>
      </c>
      <c r="J18" s="35">
        <v>1</v>
      </c>
      <c r="K18" s="10">
        <f>H18/I18*J18</f>
        <v>36.9318181818182</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52.4621212121212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76.5650545454545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76.5650545454545</v>
      </c>
    </row>
    <row r="30" spans="1:11">
      <c r="A30" s="6" t="s">
        <v>222</v>
      </c>
      <c r="B30" s="6"/>
      <c r="C30" s="6"/>
      <c r="D30" s="6"/>
      <c r="E30" s="6"/>
      <c r="F30" s="9">
        <f>SUM(F9:F29)</f>
        <v>50</v>
      </c>
      <c r="G30" s="6" t="s">
        <v>244</v>
      </c>
      <c r="H30" s="6"/>
      <c r="I30" s="6"/>
      <c r="J30" s="6"/>
      <c r="K30" s="10">
        <f>F30+K11+K23+K29</f>
        <v>714.607175757576</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I22" sqref="I22"/>
    </sheetView>
  </sheetViews>
  <sheetFormatPr defaultColWidth="10" defaultRowHeight="13.5"/>
  <cols>
    <col min="2" max="2" width="12.125" customWidth="1"/>
    <col min="5" max="5" width="16.625" customWidth="1"/>
    <col min="9" max="9" width="16.875" customWidth="1"/>
    <col min="10" max="10" width="14" customWidth="1"/>
    <col min="11" max="11" width="14.87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7.5" customHeight="1" spans="1:11">
      <c r="A3" s="6" t="s">
        <v>13</v>
      </c>
      <c r="B3" s="7" t="s">
        <v>324</v>
      </c>
      <c r="C3" s="7"/>
      <c r="D3" s="6" t="s">
        <v>12</v>
      </c>
      <c r="E3" s="8" t="s">
        <v>197</v>
      </c>
      <c r="F3" s="6" t="s">
        <v>17</v>
      </c>
      <c r="G3" s="6" t="s">
        <v>78</v>
      </c>
      <c r="H3" s="6" t="s">
        <v>16</v>
      </c>
      <c r="I3" s="9"/>
      <c r="J3" s="6" t="s">
        <v>202</v>
      </c>
      <c r="K3" s="10">
        <f>K30</f>
        <v>714.607175757576</v>
      </c>
    </row>
    <row r="4" ht="32.25" customHeight="1" spans="1:11">
      <c r="A4" s="6" t="s">
        <v>15</v>
      </c>
      <c r="B4" s="11"/>
      <c r="C4" s="11"/>
      <c r="D4" s="11"/>
      <c r="E4" s="11"/>
      <c r="F4" s="11"/>
      <c r="G4" s="11"/>
      <c r="H4" s="11"/>
      <c r="I4" s="11"/>
      <c r="J4" s="6" t="s">
        <v>204</v>
      </c>
      <c r="K4" s="10">
        <v>900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4</v>
      </c>
      <c r="I8" s="14">
        <v>1</v>
      </c>
      <c r="J8" s="15">
        <v>99.6</v>
      </c>
      <c r="K8" s="10">
        <f>H8*I8*J8</f>
        <v>398.4</v>
      </c>
    </row>
    <row r="9" customHeight="1" spans="1:11">
      <c r="A9" s="16"/>
      <c r="B9" s="17"/>
      <c r="C9" s="18"/>
      <c r="D9" s="18"/>
      <c r="E9" s="18"/>
      <c r="F9" s="18"/>
      <c r="G9" s="14" t="s">
        <v>220</v>
      </c>
      <c r="H9" s="14">
        <v>2</v>
      </c>
      <c r="I9" s="14">
        <v>1</v>
      </c>
      <c r="J9" s="15">
        <v>68.59</v>
      </c>
      <c r="K9" s="10">
        <f>H9*I9*J9</f>
        <v>137.18</v>
      </c>
    </row>
    <row r="10" spans="1:11">
      <c r="A10" s="19"/>
      <c r="B10" s="19"/>
      <c r="C10" s="18"/>
      <c r="D10" s="18"/>
      <c r="E10" s="20"/>
      <c r="F10" s="21"/>
      <c r="G10" s="14" t="s">
        <v>221</v>
      </c>
      <c r="H10" s="14"/>
      <c r="I10" s="22"/>
      <c r="J10" s="23"/>
      <c r="K10" s="10"/>
    </row>
    <row r="11" spans="1:11">
      <c r="A11" s="19"/>
      <c r="B11" s="19"/>
      <c r="C11" s="18"/>
      <c r="D11" s="18"/>
      <c r="E11" s="18"/>
      <c r="F11" s="18"/>
      <c r="G11" s="6" t="s">
        <v>222</v>
      </c>
      <c r="H11" s="6"/>
      <c r="I11" s="6"/>
      <c r="J11" s="6"/>
      <c r="K11" s="10">
        <f>SUM(K8:K10)</f>
        <v>535.58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5">
        <v>1</v>
      </c>
      <c r="K16" s="10">
        <f>H16/I16*J16</f>
        <v>8.04924242424242</v>
      </c>
    </row>
    <row r="17" ht="24" spans="1:11">
      <c r="A17" s="19"/>
      <c r="B17" s="36"/>
      <c r="C17" s="37"/>
      <c r="D17" s="37"/>
      <c r="E17" s="38"/>
      <c r="F17" s="37"/>
      <c r="G17" s="39" t="s">
        <v>233</v>
      </c>
      <c r="H17" s="34">
        <v>79000</v>
      </c>
      <c r="I17" s="34">
        <v>10560</v>
      </c>
      <c r="J17" s="35">
        <v>1</v>
      </c>
      <c r="K17" s="10">
        <f>H17/I17*J17</f>
        <v>7.48106060606061</v>
      </c>
    </row>
    <row r="18" spans="1:11">
      <c r="A18" s="6"/>
      <c r="B18" s="6"/>
      <c r="C18" s="6"/>
      <c r="D18" s="14"/>
      <c r="E18" s="14"/>
      <c r="F18" s="9"/>
      <c r="G18" s="18" t="s">
        <v>234</v>
      </c>
      <c r="H18" s="33">
        <v>390000</v>
      </c>
      <c r="I18" s="34">
        <v>10560</v>
      </c>
      <c r="J18" s="35">
        <v>1</v>
      </c>
      <c r="K18" s="10">
        <f>H18/I18*J18</f>
        <v>36.9318181818182</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52.4621212121212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76.5650545454545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76.5650545454545</v>
      </c>
    </row>
    <row r="30" spans="1:11">
      <c r="A30" s="6" t="s">
        <v>222</v>
      </c>
      <c r="B30" s="6"/>
      <c r="C30" s="6"/>
      <c r="D30" s="6"/>
      <c r="E30" s="6"/>
      <c r="F30" s="9">
        <f>SUM(F9:F29)</f>
        <v>50</v>
      </c>
      <c r="G30" s="6" t="s">
        <v>244</v>
      </c>
      <c r="H30" s="6"/>
      <c r="I30" s="6"/>
      <c r="J30" s="6"/>
      <c r="K30" s="10">
        <f>F30+K11+K23+K29</f>
        <v>714.607175757576</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38" top="0.55" bottom="0.55"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K31"/>
    </sheetView>
  </sheetViews>
  <sheetFormatPr defaultColWidth="10" defaultRowHeight="13.5"/>
  <cols>
    <col min="2" max="2" width="12.125" customWidth="1"/>
    <col min="5" max="5" width="15.125" customWidth="1"/>
    <col min="9" max="9" width="16.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8.5" customHeight="1" spans="1:11">
      <c r="A3" s="6" t="s">
        <v>13</v>
      </c>
      <c r="B3" s="7" t="s">
        <v>39</v>
      </c>
      <c r="C3" s="7"/>
      <c r="D3" s="6" t="s">
        <v>12</v>
      </c>
      <c r="E3" s="8" t="s">
        <v>38</v>
      </c>
      <c r="F3" s="6" t="s">
        <v>17</v>
      </c>
      <c r="G3" s="6" t="s">
        <v>36</v>
      </c>
      <c r="H3" s="6" t="s">
        <v>16</v>
      </c>
      <c r="I3" s="9"/>
      <c r="J3" s="6" t="s">
        <v>202</v>
      </c>
      <c r="K3" s="10">
        <f>K30</f>
        <v>756.607175757576</v>
      </c>
    </row>
    <row r="4" spans="1:11">
      <c r="A4" s="6" t="s">
        <v>15</v>
      </c>
      <c r="B4" s="11"/>
      <c r="C4" s="11"/>
      <c r="D4" s="11"/>
      <c r="E4" s="11"/>
      <c r="F4" s="11"/>
      <c r="G4" s="11"/>
      <c r="H4" s="11"/>
      <c r="I4" s="11"/>
      <c r="J4" s="6" t="s">
        <v>204</v>
      </c>
      <c r="K4" s="10">
        <v>800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ht="14.25" spans="1:11">
      <c r="A8" s="13" t="s">
        <v>218</v>
      </c>
      <c r="B8" s="13"/>
      <c r="C8" s="13"/>
      <c r="D8" s="13"/>
      <c r="E8" s="13"/>
      <c r="F8" s="13"/>
      <c r="G8" s="14" t="s">
        <v>219</v>
      </c>
      <c r="H8" s="14">
        <v>2</v>
      </c>
      <c r="I8" s="14">
        <v>2</v>
      </c>
      <c r="J8" s="46">
        <v>99.6</v>
      </c>
      <c r="K8" s="10">
        <f>H8*I8*J8</f>
        <v>398.4</v>
      </c>
    </row>
    <row r="9" ht="14.25" spans="1:11">
      <c r="A9" s="39"/>
      <c r="B9" s="39"/>
      <c r="C9" s="18"/>
      <c r="D9" s="18"/>
      <c r="E9" s="18"/>
      <c r="F9" s="18"/>
      <c r="G9" s="14" t="s">
        <v>220</v>
      </c>
      <c r="H9" s="14">
        <v>1</v>
      </c>
      <c r="I9" s="14">
        <v>2</v>
      </c>
      <c r="J9" s="46">
        <v>68.59</v>
      </c>
      <c r="K9" s="10">
        <f>H9*I9*J9</f>
        <v>137.18</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535.58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229</v>
      </c>
      <c r="H16" s="33">
        <v>85000</v>
      </c>
      <c r="I16" s="34">
        <v>10560</v>
      </c>
      <c r="J16" s="34">
        <v>2</v>
      </c>
      <c r="K16" s="10">
        <f>H16/I16*J16</f>
        <v>16.0984848484848</v>
      </c>
    </row>
    <row r="17" spans="1:11">
      <c r="A17" s="19"/>
      <c r="B17" s="36"/>
      <c r="C17" s="37"/>
      <c r="D17" s="37"/>
      <c r="E17" s="38"/>
      <c r="F17" s="37"/>
      <c r="G17" s="39"/>
      <c r="H17" s="34"/>
      <c r="I17" s="34"/>
      <c r="J17" s="34"/>
      <c r="K17" s="10"/>
    </row>
    <row r="18" spans="1:11">
      <c r="A18" s="6"/>
      <c r="B18" s="6"/>
      <c r="C18" s="6"/>
      <c r="D18" s="14"/>
      <c r="E18" s="14"/>
      <c r="F18" s="9"/>
      <c r="G18" s="18" t="s">
        <v>234</v>
      </c>
      <c r="H18" s="33">
        <v>390000</v>
      </c>
      <c r="I18" s="34">
        <v>10560</v>
      </c>
      <c r="J18" s="34">
        <v>2</v>
      </c>
      <c r="K18" s="10">
        <f>H18/I18*J18</f>
        <v>73.8636363636364</v>
      </c>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89.9621212121212</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81.0650545454545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81.0650545454545</v>
      </c>
    </row>
    <row r="30" spans="1:11">
      <c r="A30" s="6" t="s">
        <v>222</v>
      </c>
      <c r="B30" s="6"/>
      <c r="C30" s="6"/>
      <c r="D30" s="6"/>
      <c r="E30" s="6"/>
      <c r="F30" s="9">
        <f>SUM(F9:F29)</f>
        <v>50</v>
      </c>
      <c r="G30" s="6" t="s">
        <v>244</v>
      </c>
      <c r="H30" s="6"/>
      <c r="I30" s="6"/>
      <c r="J30" s="6"/>
      <c r="K30" s="10">
        <f>F30+K11+K23+K29</f>
        <v>756.607175757576</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48" right="0.24" top="0.41" bottom="0.63" header="0.21"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E9" sqref="E9"/>
    </sheetView>
  </sheetViews>
  <sheetFormatPr defaultColWidth="10" defaultRowHeight="13.5"/>
  <cols>
    <col min="2" max="2" width="12.125" customWidth="1"/>
    <col min="5" max="5" width="18.875" customWidth="1"/>
    <col min="9" max="9" width="13.875" customWidth="1"/>
    <col min="10" max="10" width="14" customWidth="1"/>
    <col min="11" max="11" width="19"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25.5" customHeight="1" spans="1:11">
      <c r="A3" s="6" t="s">
        <v>13</v>
      </c>
      <c r="B3" s="7" t="s">
        <v>247</v>
      </c>
      <c r="C3" s="7"/>
      <c r="D3" s="6" t="s">
        <v>12</v>
      </c>
      <c r="E3" s="8" t="s">
        <v>248</v>
      </c>
      <c r="F3" s="6" t="s">
        <v>17</v>
      </c>
      <c r="G3" s="6" t="s">
        <v>137</v>
      </c>
      <c r="H3" s="6" t="s">
        <v>16</v>
      </c>
      <c r="I3" s="9"/>
      <c r="J3" s="6" t="s">
        <v>202</v>
      </c>
      <c r="K3" s="10">
        <f>K30</f>
        <v>94.2289090909091</v>
      </c>
    </row>
    <row r="4" ht="50.25" customHeight="1" spans="1:11">
      <c r="A4" s="6" t="s">
        <v>15</v>
      </c>
      <c r="B4" s="11" t="s">
        <v>249</v>
      </c>
      <c r="C4" s="11"/>
      <c r="D4" s="11"/>
      <c r="E4" s="11"/>
      <c r="F4" s="11"/>
      <c r="G4" s="11"/>
      <c r="H4" s="11"/>
      <c r="I4" s="11"/>
      <c r="J4" s="6" t="s">
        <v>204</v>
      </c>
      <c r="K4" s="10">
        <v>100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1</v>
      </c>
      <c r="I8" s="14">
        <v>0.25</v>
      </c>
      <c r="J8" s="15">
        <v>99.6</v>
      </c>
      <c r="K8" s="10">
        <f>H8*I8*J8</f>
        <v>24.9</v>
      </c>
    </row>
    <row r="9" ht="14.25" spans="1:11">
      <c r="A9" s="39"/>
      <c r="B9" s="39"/>
      <c r="C9" s="18"/>
      <c r="D9" s="18"/>
      <c r="E9" s="18"/>
      <c r="F9" s="18"/>
      <c r="G9" s="14" t="s">
        <v>220</v>
      </c>
      <c r="H9" s="14"/>
      <c r="I9" s="14"/>
      <c r="J9" s="46"/>
      <c r="K9" s="10">
        <f>H9*I9*J9</f>
        <v>0</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24.9</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234</v>
      </c>
      <c r="H16" s="33">
        <v>390000</v>
      </c>
      <c r="I16" s="34">
        <v>10560</v>
      </c>
      <c r="J16" s="34">
        <v>0.25</v>
      </c>
      <c r="K16" s="10">
        <f>H16/I16*J16</f>
        <v>9.23295454545454</v>
      </c>
    </row>
    <row r="17" spans="1:11">
      <c r="A17" s="19"/>
      <c r="B17" s="36"/>
      <c r="C17" s="37"/>
      <c r="D17" s="37"/>
      <c r="E17" s="38"/>
      <c r="F17" s="37"/>
      <c r="G17" s="39"/>
      <c r="H17" s="34"/>
      <c r="I17" s="34"/>
      <c r="J17" s="34"/>
      <c r="K17" s="10"/>
    </row>
    <row r="18" spans="1:11">
      <c r="A18" s="6"/>
      <c r="B18" s="6"/>
      <c r="C18" s="6"/>
      <c r="D18" s="14"/>
      <c r="E18" s="14"/>
      <c r="F18" s="9"/>
      <c r="G18" s="18"/>
      <c r="H18" s="33"/>
      <c r="I18" s="34"/>
      <c r="J18" s="34"/>
      <c r="K18" s="10"/>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9.23295454545454</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10.0959545454545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10.0959545454545</v>
      </c>
    </row>
    <row r="30" spans="1:11">
      <c r="A30" s="6" t="s">
        <v>222</v>
      </c>
      <c r="B30" s="6"/>
      <c r="C30" s="6"/>
      <c r="D30" s="6"/>
      <c r="E30" s="6"/>
      <c r="F30" s="9">
        <f>SUM(F9:F29)</f>
        <v>50</v>
      </c>
      <c r="G30" s="6" t="s">
        <v>244</v>
      </c>
      <c r="H30" s="6"/>
      <c r="I30" s="6"/>
      <c r="J30" s="6"/>
      <c r="K30" s="10">
        <f>F30+K11+K23+K29</f>
        <v>94.2289090909091</v>
      </c>
    </row>
    <row r="31" spans="1:11">
      <c r="A31" s="115" t="s">
        <v>250</v>
      </c>
      <c r="B31" s="115"/>
      <c r="C31" s="115"/>
      <c r="D31" s="115"/>
      <c r="E31" s="115"/>
      <c r="F31" s="115"/>
      <c r="G31" s="115"/>
      <c r="H31" s="115"/>
      <c r="I31" s="115"/>
      <c r="J31" s="115"/>
      <c r="K31" s="116"/>
    </row>
    <row r="32" spans="1:11">
      <c r="A32" s="45" t="s">
        <v>245</v>
      </c>
      <c r="B32" s="45"/>
      <c r="C32" s="45"/>
      <c r="D32" s="45"/>
      <c r="I32" t="s">
        <v>246</v>
      </c>
    </row>
  </sheetData>
  <mergeCells count="43">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K31"/>
    <mergeCell ref="A32:D32"/>
  </mergeCells>
  <pageMargins left="0.5" right="0.24" top="0.72" bottom="0.62"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L31"/>
    </sheetView>
  </sheetViews>
  <sheetFormatPr defaultColWidth="10" defaultRowHeight="13.5"/>
  <cols>
    <col min="2" max="2" width="12.125" customWidth="1"/>
    <col min="3" max="3" width="5.75" customWidth="1"/>
    <col min="5" max="5" width="18.125" customWidth="1"/>
    <col min="9" max="9" width="14.2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ht="30.75" customHeight="1" spans="1:11">
      <c r="A3" s="6" t="s">
        <v>13</v>
      </c>
      <c r="B3" s="7" t="s">
        <v>251</v>
      </c>
      <c r="C3" s="7"/>
      <c r="D3" s="6" t="s">
        <v>12</v>
      </c>
      <c r="E3" s="140" t="s">
        <v>47</v>
      </c>
      <c r="F3" s="6" t="s">
        <v>17</v>
      </c>
      <c r="G3" s="6" t="s">
        <v>137</v>
      </c>
      <c r="H3" s="6" t="s">
        <v>16</v>
      </c>
      <c r="I3" s="9"/>
      <c r="J3" s="6" t="s">
        <v>202</v>
      </c>
      <c r="K3" s="10">
        <f>K30</f>
        <v>178.332509090909</v>
      </c>
    </row>
    <row r="4" ht="48" customHeight="1" spans="1:11">
      <c r="A4" s="6" t="s">
        <v>15</v>
      </c>
      <c r="B4" s="11" t="s">
        <v>249</v>
      </c>
      <c r="C4" s="11"/>
      <c r="D4" s="11"/>
      <c r="E4" s="11"/>
      <c r="F4" s="11"/>
      <c r="G4" s="11"/>
      <c r="H4" s="11"/>
      <c r="I4" s="11"/>
      <c r="J4" s="6" t="s">
        <v>204</v>
      </c>
      <c r="K4" s="10">
        <v>200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1</v>
      </c>
      <c r="I8" s="14">
        <v>0.8</v>
      </c>
      <c r="J8" s="15">
        <v>99.6</v>
      </c>
      <c r="K8" s="10">
        <f>H8*I8*J8</f>
        <v>79.68</v>
      </c>
    </row>
    <row r="9" ht="14.25" spans="1:11">
      <c r="A9" s="39"/>
      <c r="B9" s="39"/>
      <c r="C9" s="18"/>
      <c r="D9" s="18"/>
      <c r="E9" s="18"/>
      <c r="F9" s="18"/>
      <c r="G9" s="14" t="s">
        <v>220</v>
      </c>
      <c r="H9" s="14"/>
      <c r="I9" s="14"/>
      <c r="J9" s="46"/>
      <c r="K9" s="10">
        <f>H9*I9*J9</f>
        <v>0</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79.68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234</v>
      </c>
      <c r="H16" s="33">
        <v>390000</v>
      </c>
      <c r="I16" s="34">
        <v>10560</v>
      </c>
      <c r="J16" s="34">
        <v>0.8</v>
      </c>
      <c r="K16" s="10">
        <f>H16/I16*J16</f>
        <v>29.5454545454545</v>
      </c>
    </row>
    <row r="17" spans="1:11">
      <c r="A17" s="19"/>
      <c r="B17" s="36"/>
      <c r="C17" s="37"/>
      <c r="D17" s="37"/>
      <c r="E17" s="38"/>
      <c r="F17" s="37"/>
      <c r="G17" s="39"/>
      <c r="H17" s="34"/>
      <c r="I17" s="34"/>
      <c r="J17" s="34"/>
      <c r="K17" s="10"/>
    </row>
    <row r="18" spans="1:11">
      <c r="A18" s="6"/>
      <c r="B18" s="6"/>
      <c r="C18" s="6"/>
      <c r="D18" s="14"/>
      <c r="E18" s="14"/>
      <c r="F18" s="9"/>
      <c r="G18" s="18"/>
      <c r="H18" s="33"/>
      <c r="I18" s="34"/>
      <c r="J18" s="34"/>
      <c r="K18" s="10"/>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29.5454545454545</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19.1070545454545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19.1070545454545</v>
      </c>
    </row>
    <row r="30" spans="1:11">
      <c r="A30" s="6" t="s">
        <v>222</v>
      </c>
      <c r="B30" s="6"/>
      <c r="C30" s="6"/>
      <c r="D30" s="6"/>
      <c r="E30" s="6"/>
      <c r="F30" s="9">
        <f>SUM(F9:F29)</f>
        <v>50</v>
      </c>
      <c r="G30" s="6" t="s">
        <v>244</v>
      </c>
      <c r="H30" s="6"/>
      <c r="I30" s="6"/>
      <c r="J30" s="6"/>
      <c r="K30" s="10">
        <f>F30+K11+K23+K29</f>
        <v>178.332509090909</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46" top="1" bottom="0.36" header="0.5" footer="0.17"/>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L7" sqref="L6:L7"/>
    </sheetView>
  </sheetViews>
  <sheetFormatPr defaultColWidth="10" defaultRowHeight="13.5"/>
  <cols>
    <col min="2" max="2" width="12.125" customWidth="1"/>
    <col min="5" max="5" width="17" customWidth="1"/>
    <col min="9" max="9" width="11.875" customWidth="1"/>
    <col min="10" max="10" width="14" customWidth="1"/>
    <col min="11" max="11" width="20.5" customWidth="1"/>
  </cols>
  <sheetData>
    <row r="1" ht="25.5" spans="1:11">
      <c r="A1" s="1" t="s">
        <v>200</v>
      </c>
      <c r="B1" s="2"/>
      <c r="C1" s="2"/>
      <c r="D1" s="2"/>
      <c r="E1" s="2"/>
      <c r="F1" s="2"/>
      <c r="G1" s="2"/>
      <c r="H1" s="2"/>
      <c r="I1" s="2"/>
      <c r="J1" s="2"/>
      <c r="K1" s="3"/>
    </row>
    <row r="2" spans="1:11">
      <c r="A2" s="4" t="s">
        <v>201</v>
      </c>
      <c r="B2" s="4"/>
      <c r="C2" s="4"/>
      <c r="D2" s="4"/>
      <c r="E2" s="4"/>
      <c r="F2" s="4"/>
      <c r="G2" s="4"/>
      <c r="H2" s="4"/>
      <c r="I2" s="4"/>
      <c r="J2" s="4"/>
      <c r="K2" s="5"/>
    </row>
    <row r="3" spans="1:11">
      <c r="A3" s="6" t="s">
        <v>13</v>
      </c>
      <c r="B3" s="7" t="s">
        <v>252</v>
      </c>
      <c r="C3" s="7"/>
      <c r="D3" s="6" t="s">
        <v>12</v>
      </c>
      <c r="E3" s="8" t="s">
        <v>50</v>
      </c>
      <c r="F3" s="6" t="s">
        <v>17</v>
      </c>
      <c r="G3" s="6" t="s">
        <v>137</v>
      </c>
      <c r="H3" s="6" t="s">
        <v>16</v>
      </c>
      <c r="I3" s="9"/>
      <c r="J3" s="6" t="s">
        <v>202</v>
      </c>
      <c r="K3" s="10">
        <f>K30</f>
        <v>178.332509090909</v>
      </c>
    </row>
    <row r="4" ht="42.75" customHeight="1" spans="1:11">
      <c r="A4" s="6" t="s">
        <v>15</v>
      </c>
      <c r="B4" s="11" t="s">
        <v>253</v>
      </c>
      <c r="C4" s="11"/>
      <c r="D4" s="11"/>
      <c r="E4" s="11"/>
      <c r="F4" s="11"/>
      <c r="G4" s="11"/>
      <c r="H4" s="11"/>
      <c r="I4" s="11"/>
      <c r="J4" s="6" t="s">
        <v>204</v>
      </c>
      <c r="K4" s="10">
        <v>200</v>
      </c>
    </row>
    <row r="5" spans="1:11">
      <c r="A5" s="4" t="s">
        <v>205</v>
      </c>
      <c r="B5" s="4"/>
      <c r="C5" s="4"/>
      <c r="D5" s="4"/>
      <c r="E5" s="4"/>
      <c r="F5" s="4"/>
      <c r="G5" s="4"/>
      <c r="H5" s="4"/>
      <c r="I5" s="4"/>
      <c r="J5" s="4"/>
      <c r="K5" s="5"/>
    </row>
    <row r="6" spans="1:11">
      <c r="A6" s="6" t="s">
        <v>206</v>
      </c>
      <c r="B6" s="6"/>
      <c r="C6" s="6"/>
      <c r="D6" s="6"/>
      <c r="E6" s="6"/>
      <c r="F6" s="6"/>
      <c r="G6" s="6" t="s">
        <v>207</v>
      </c>
      <c r="H6" s="6"/>
      <c r="I6" s="6"/>
      <c r="J6" s="6"/>
      <c r="K6" s="12"/>
    </row>
    <row r="7" spans="1:11">
      <c r="A7" s="6" t="s">
        <v>208</v>
      </c>
      <c r="B7" s="6"/>
      <c r="C7" s="6" t="s">
        <v>209</v>
      </c>
      <c r="D7" s="6" t="s">
        <v>210</v>
      </c>
      <c r="E7" s="6" t="s">
        <v>211</v>
      </c>
      <c r="F7" s="6" t="s">
        <v>212</v>
      </c>
      <c r="G7" s="6" t="s">
        <v>213</v>
      </c>
      <c r="H7" s="6" t="s">
        <v>214</v>
      </c>
      <c r="I7" s="6" t="s">
        <v>215</v>
      </c>
      <c r="J7" s="6" t="s">
        <v>216</v>
      </c>
      <c r="K7" s="12" t="s">
        <v>217</v>
      </c>
    </row>
    <row r="8" spans="1:11">
      <c r="A8" s="13" t="s">
        <v>218</v>
      </c>
      <c r="B8" s="13"/>
      <c r="C8" s="13"/>
      <c r="D8" s="13"/>
      <c r="E8" s="13"/>
      <c r="F8" s="13"/>
      <c r="G8" s="14" t="s">
        <v>219</v>
      </c>
      <c r="H8" s="14">
        <v>1</v>
      </c>
      <c r="I8" s="14">
        <v>0.8</v>
      </c>
      <c r="J8" s="15">
        <v>99.6</v>
      </c>
      <c r="K8" s="10">
        <f>H8*I8*J8</f>
        <v>79.68</v>
      </c>
    </row>
    <row r="9" ht="14.25" spans="1:11">
      <c r="A9" s="39"/>
      <c r="B9" s="39"/>
      <c r="C9" s="18"/>
      <c r="D9" s="18"/>
      <c r="E9" s="18"/>
      <c r="F9" s="18"/>
      <c r="G9" s="14" t="s">
        <v>220</v>
      </c>
      <c r="H9" s="14"/>
      <c r="I9" s="14"/>
      <c r="J9" s="46"/>
      <c r="K9" s="10">
        <f>H9*I9*J9</f>
        <v>0</v>
      </c>
    </row>
    <row r="10" spans="1:11">
      <c r="A10" s="24"/>
      <c r="B10" s="24"/>
      <c r="C10" s="28"/>
      <c r="D10" s="28"/>
      <c r="E10" s="112"/>
      <c r="F10" s="113"/>
      <c r="G10" s="14" t="s">
        <v>221</v>
      </c>
      <c r="H10" s="14"/>
      <c r="I10" s="22"/>
      <c r="J10" s="23"/>
      <c r="K10" s="10"/>
    </row>
    <row r="11" spans="1:11">
      <c r="A11" s="24"/>
      <c r="B11" s="24"/>
      <c r="C11" s="28"/>
      <c r="D11" s="28"/>
      <c r="E11" s="28"/>
      <c r="F11" s="28"/>
      <c r="G11" s="6" t="s">
        <v>222</v>
      </c>
      <c r="H11" s="6"/>
      <c r="I11" s="6"/>
      <c r="J11" s="6"/>
      <c r="K11" s="10">
        <f>SUM(K8:K10)</f>
        <v>79.68</v>
      </c>
    </row>
    <row r="12" ht="14.25" spans="1:11">
      <c r="A12" s="24"/>
      <c r="B12" s="24"/>
      <c r="C12" s="25"/>
      <c r="D12" s="26"/>
      <c r="E12" s="26"/>
      <c r="F12" s="26"/>
      <c r="G12" s="6" t="s">
        <v>223</v>
      </c>
      <c r="H12" s="6"/>
      <c r="I12" s="6"/>
      <c r="J12" s="6"/>
      <c r="K12" s="12"/>
    </row>
    <row r="13" ht="14.25" spans="1:11">
      <c r="A13" s="27"/>
      <c r="B13" s="27"/>
      <c r="C13" s="28"/>
      <c r="D13" s="28"/>
      <c r="E13" s="28"/>
      <c r="F13" s="28"/>
      <c r="G13" s="6"/>
      <c r="H13" s="6"/>
      <c r="I13" s="6"/>
      <c r="J13" s="6"/>
      <c r="K13" s="12"/>
    </row>
    <row r="14" spans="1:11">
      <c r="A14" s="29"/>
      <c r="B14" s="29"/>
      <c r="C14" s="30"/>
      <c r="D14" s="30"/>
      <c r="E14" s="30"/>
      <c r="F14" s="31"/>
      <c r="G14" s="6"/>
      <c r="H14" s="6"/>
      <c r="I14" s="6"/>
      <c r="J14" s="6"/>
      <c r="K14" s="12"/>
    </row>
    <row r="15" spans="1:11">
      <c r="A15" s="32"/>
      <c r="B15" s="32"/>
      <c r="C15" s="23"/>
      <c r="D15" s="23"/>
      <c r="E15" s="23"/>
      <c r="F15" s="23"/>
      <c r="G15" s="6" t="s">
        <v>224</v>
      </c>
      <c r="H15" s="6" t="s">
        <v>225</v>
      </c>
      <c r="I15" s="6" t="s">
        <v>226</v>
      </c>
      <c r="J15" s="6" t="s">
        <v>227</v>
      </c>
      <c r="K15" s="12" t="s">
        <v>217</v>
      </c>
    </row>
    <row r="16" spans="1:11">
      <c r="A16" s="13" t="s">
        <v>228</v>
      </c>
      <c r="B16" s="13"/>
      <c r="C16" s="13"/>
      <c r="D16" s="13"/>
      <c r="E16" s="13"/>
      <c r="F16" s="13"/>
      <c r="G16" s="18" t="s">
        <v>234</v>
      </c>
      <c r="H16" s="33">
        <v>390000</v>
      </c>
      <c r="I16" s="34">
        <v>10560</v>
      </c>
      <c r="J16" s="34">
        <v>0.8</v>
      </c>
      <c r="K16" s="10">
        <f>H16/I16*J16</f>
        <v>29.5454545454545</v>
      </c>
    </row>
    <row r="17" spans="1:11">
      <c r="A17" s="19"/>
      <c r="B17" s="36"/>
      <c r="C17" s="37"/>
      <c r="D17" s="37"/>
      <c r="E17" s="38"/>
      <c r="F17" s="37"/>
      <c r="G17" s="39"/>
      <c r="H17" s="34"/>
      <c r="I17" s="34"/>
      <c r="J17" s="34"/>
      <c r="K17" s="10"/>
    </row>
    <row r="18" spans="1:11">
      <c r="A18" s="6"/>
      <c r="B18" s="6"/>
      <c r="C18" s="6"/>
      <c r="D18" s="14"/>
      <c r="E18" s="14"/>
      <c r="F18" s="9"/>
      <c r="G18" s="18"/>
      <c r="H18" s="33"/>
      <c r="I18" s="34"/>
      <c r="J18" s="34"/>
      <c r="K18" s="10"/>
    </row>
    <row r="19" spans="1:11">
      <c r="A19" s="6"/>
      <c r="B19" s="6"/>
      <c r="C19" s="6"/>
      <c r="D19" s="14"/>
      <c r="E19" s="14"/>
      <c r="F19" s="9"/>
      <c r="G19" s="14"/>
      <c r="H19" s="14"/>
      <c r="I19" s="14"/>
      <c r="J19" s="40"/>
      <c r="K19" s="10"/>
    </row>
    <row r="20" spans="1:11">
      <c r="A20" s="6"/>
      <c r="B20" s="6"/>
      <c r="C20" s="6"/>
      <c r="D20" s="14"/>
      <c r="E20" s="14"/>
      <c r="F20" s="9"/>
      <c r="G20" s="14"/>
      <c r="H20" s="14"/>
      <c r="I20" s="14"/>
      <c r="J20" s="41"/>
      <c r="K20" s="10"/>
    </row>
    <row r="21" spans="1:11">
      <c r="A21" s="6"/>
      <c r="B21" s="6"/>
      <c r="C21" s="6"/>
      <c r="D21" s="14"/>
      <c r="E21" s="14"/>
      <c r="F21" s="9"/>
      <c r="G21" s="14"/>
      <c r="H21" s="14"/>
      <c r="I21" s="14"/>
      <c r="J21" s="41"/>
      <c r="K21" s="10"/>
    </row>
    <row r="22" spans="1:11">
      <c r="A22" s="6"/>
      <c r="B22" s="6"/>
      <c r="C22" s="6"/>
      <c r="D22" s="14"/>
      <c r="E22" s="14"/>
      <c r="F22" s="9"/>
      <c r="G22" s="14"/>
      <c r="H22" s="14"/>
      <c r="I22" s="42"/>
      <c r="J22" s="43"/>
      <c r="K22" s="10"/>
    </row>
    <row r="23" spans="1:11">
      <c r="A23" s="6"/>
      <c r="B23" s="6"/>
      <c r="C23" s="6"/>
      <c r="D23" s="14"/>
      <c r="E23" s="14"/>
      <c r="F23" s="9"/>
      <c r="G23" s="6" t="s">
        <v>222</v>
      </c>
      <c r="H23" s="6"/>
      <c r="I23" s="6"/>
      <c r="J23" s="6"/>
      <c r="K23" s="10">
        <f>SUM(K16:K22)</f>
        <v>29.5454545454545</v>
      </c>
    </row>
    <row r="24" spans="1:11">
      <c r="A24" s="13" t="s">
        <v>235</v>
      </c>
      <c r="B24" s="13"/>
      <c r="C24" s="13"/>
      <c r="D24" s="13"/>
      <c r="E24" s="13"/>
      <c r="F24" s="13"/>
      <c r="G24" s="6" t="s">
        <v>236</v>
      </c>
      <c r="H24" s="6"/>
      <c r="I24" s="6"/>
      <c r="J24" s="6"/>
      <c r="K24" s="12"/>
    </row>
    <row r="25" spans="1:11">
      <c r="A25" s="6">
        <v>6</v>
      </c>
      <c r="B25" s="6"/>
      <c r="C25" s="6"/>
      <c r="D25" s="14"/>
      <c r="E25" s="14"/>
      <c r="F25" s="9">
        <v>50</v>
      </c>
      <c r="G25" s="6" t="s">
        <v>13</v>
      </c>
      <c r="H25" s="6" t="s">
        <v>237</v>
      </c>
      <c r="I25" s="6"/>
      <c r="J25" s="6"/>
      <c r="K25" s="12" t="s">
        <v>212</v>
      </c>
    </row>
    <row r="26" spans="1:11">
      <c r="A26" s="44"/>
      <c r="B26" s="44"/>
      <c r="C26" s="44"/>
      <c r="D26" s="14"/>
      <c r="E26" s="14"/>
      <c r="F26" s="9"/>
      <c r="G26" s="14" t="s">
        <v>238</v>
      </c>
      <c r="H26" s="6" t="s">
        <v>239</v>
      </c>
      <c r="I26" s="6"/>
      <c r="J26" s="6"/>
      <c r="K26" s="10">
        <f>(F30+K11+K23)*0.12</f>
        <v>19.1070545454545</v>
      </c>
    </row>
    <row r="27" spans="1:11">
      <c r="A27" s="44"/>
      <c r="B27" s="44"/>
      <c r="C27" s="44"/>
      <c r="D27" s="14"/>
      <c r="E27" s="14"/>
      <c r="F27" s="9"/>
      <c r="G27" s="14" t="s">
        <v>240</v>
      </c>
      <c r="H27" s="6" t="s">
        <v>241</v>
      </c>
      <c r="I27" s="6"/>
      <c r="J27" s="6"/>
      <c r="K27" s="10"/>
    </row>
    <row r="28" spans="1:11">
      <c r="A28" s="44"/>
      <c r="B28" s="44"/>
      <c r="C28" s="44"/>
      <c r="D28" s="14"/>
      <c r="E28" s="14"/>
      <c r="F28" s="9"/>
      <c r="G28" s="14" t="s">
        <v>242</v>
      </c>
      <c r="H28" s="6" t="s">
        <v>243</v>
      </c>
      <c r="I28" s="6"/>
      <c r="J28" s="6"/>
      <c r="K28" s="10"/>
    </row>
    <row r="29" spans="1:11">
      <c r="A29" s="44"/>
      <c r="B29" s="44"/>
      <c r="C29" s="44"/>
      <c r="D29" s="14"/>
      <c r="E29" s="14"/>
      <c r="F29" s="9"/>
      <c r="G29" s="6" t="s">
        <v>222</v>
      </c>
      <c r="H29" s="6"/>
      <c r="I29" s="6"/>
      <c r="J29" s="6"/>
      <c r="K29" s="10">
        <f>SUM(K26:K28)</f>
        <v>19.1070545454545</v>
      </c>
    </row>
    <row r="30" spans="1:11">
      <c r="A30" s="6" t="s">
        <v>222</v>
      </c>
      <c r="B30" s="6"/>
      <c r="C30" s="6"/>
      <c r="D30" s="6"/>
      <c r="E30" s="6"/>
      <c r="F30" s="9">
        <f>SUM(F9:F29)</f>
        <v>50</v>
      </c>
      <c r="G30" s="6" t="s">
        <v>244</v>
      </c>
      <c r="H30" s="6"/>
      <c r="I30" s="6"/>
      <c r="J30" s="6"/>
      <c r="K30" s="10">
        <f>F30+K11+K23+K29</f>
        <v>178.332509090909</v>
      </c>
    </row>
    <row r="31" spans="1:11">
      <c r="A31" s="45" t="s">
        <v>245</v>
      </c>
      <c r="B31" s="45"/>
      <c r="C31" s="45"/>
      <c r="D31" s="45"/>
      <c r="I31" t="s">
        <v>246</v>
      </c>
    </row>
  </sheetData>
  <mergeCells count="42">
    <mergeCell ref="A1:K1"/>
    <mergeCell ref="A2:K2"/>
    <mergeCell ref="B3:C3"/>
    <mergeCell ref="B4:I4"/>
    <mergeCell ref="A5:K5"/>
    <mergeCell ref="A6:F6"/>
    <mergeCell ref="G6:K6"/>
    <mergeCell ref="A7:B7"/>
    <mergeCell ref="A8:F8"/>
    <mergeCell ref="A9:B9"/>
    <mergeCell ref="A10:B10"/>
    <mergeCell ref="A11:B11"/>
    <mergeCell ref="G11:J11"/>
    <mergeCell ref="A12:B12"/>
    <mergeCell ref="G12:K12"/>
    <mergeCell ref="A13:B13"/>
    <mergeCell ref="A14:B14"/>
    <mergeCell ref="A15:B15"/>
    <mergeCell ref="A16:F16"/>
    <mergeCell ref="A17:B17"/>
    <mergeCell ref="A18:B18"/>
    <mergeCell ref="A19:B19"/>
    <mergeCell ref="A20:B20"/>
    <mergeCell ref="A21:B21"/>
    <mergeCell ref="A22:B22"/>
    <mergeCell ref="A23:B23"/>
    <mergeCell ref="G23:J23"/>
    <mergeCell ref="A24:F24"/>
    <mergeCell ref="G24:K24"/>
    <mergeCell ref="A25:B25"/>
    <mergeCell ref="H25:J25"/>
    <mergeCell ref="A26:B26"/>
    <mergeCell ref="H26:J26"/>
    <mergeCell ref="A27:B27"/>
    <mergeCell ref="H27:J27"/>
    <mergeCell ref="A28:B28"/>
    <mergeCell ref="H28:J28"/>
    <mergeCell ref="A29:B29"/>
    <mergeCell ref="G29:J29"/>
    <mergeCell ref="A30:E30"/>
    <mergeCell ref="G30:J30"/>
    <mergeCell ref="A31:D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51</vt:i4>
      </vt:variant>
    </vt:vector>
  </HeadingPairs>
  <TitlesOfParts>
    <vt:vector size="51" baseType="lpstr">
      <vt:lpstr>报告</vt:lpstr>
      <vt:lpstr>特需医疗服务项目备案汇总表</vt:lpstr>
      <vt:lpstr>填充注射费</vt:lpstr>
      <vt:lpstr>溶解注射费</vt:lpstr>
      <vt:lpstr>美容注射费</vt:lpstr>
      <vt:lpstr>美容注射费-特殊部位（加收）</vt:lpstr>
      <vt:lpstr>美容治疗费（超声）</vt:lpstr>
      <vt:lpstr>美容治疗费（射频）</vt:lpstr>
      <vt:lpstr>美容治疗费（微针）</vt:lpstr>
      <vt:lpstr>美容治疗费（药物导入）</vt:lpstr>
      <vt:lpstr>切口美容改型费</vt:lpstr>
      <vt:lpstr>减张美容缝合费</vt:lpstr>
      <vt:lpstr>凹陷瘢痕填充费</vt:lpstr>
      <vt:lpstr>眼袋整形费</vt:lpstr>
      <vt:lpstr>眼袋整形费-睑板楔形切除（加收）</vt:lpstr>
      <vt:lpstr>眼袋整形费-再次手术（加收）</vt:lpstr>
      <vt:lpstr>重睑整形费</vt:lpstr>
      <vt:lpstr>重睑整形费-筋膜鞘异常（加收）</vt:lpstr>
      <vt:lpstr>重睑整形费-上睑提肌腱膜调整（加收）</vt:lpstr>
      <vt:lpstr>重睑整形费-再次手术（加收）</vt:lpstr>
      <vt:lpstr>腋臭切除费</vt:lpstr>
      <vt:lpstr>腋臭切除费-保留皮片大汗腺（加收）</vt:lpstr>
      <vt:lpstr>腋臭切除费-再次手术（加收）</vt:lpstr>
      <vt:lpstr>耳垂整形费</vt:lpstr>
      <vt:lpstr>眶隔脂肪整形费</vt:lpstr>
      <vt:lpstr>鼻部畸形整形费（局部）</vt:lpstr>
      <vt:lpstr>鼻部畸形整形费（局部）-再次手术（加收）</vt:lpstr>
      <vt:lpstr>脂肪移植费</vt:lpstr>
      <vt:lpstr>除皱费</vt:lpstr>
      <vt:lpstr>材料置入整形费</vt:lpstr>
      <vt:lpstr>材料置入整形费-人工材料取出（扩展）</vt:lpstr>
      <vt:lpstr>注射材料取出费</vt:lpstr>
      <vt:lpstr>组织置入整形费</vt:lpstr>
      <vt:lpstr>眉上部整形费</vt:lpstr>
      <vt:lpstr>眉下部整形（扩展）</vt:lpstr>
      <vt:lpstr>眦整形费</vt:lpstr>
      <vt:lpstr>乳头整形费</vt:lpstr>
      <vt:lpstr>乳晕整形费</vt:lpstr>
      <vt:lpstr>巨乳整形费</vt:lpstr>
      <vt:lpstr>巨乳整形费-再次手术（加收）</vt:lpstr>
      <vt:lpstr>巨乳整形费-中度及重度（加收）</vt:lpstr>
      <vt:lpstr>脂肪移植术</vt:lpstr>
      <vt:lpstr>脂肪移植术-再次手术（加收）</vt:lpstr>
      <vt:lpstr>腹壁整形费</vt:lpstr>
      <vt:lpstr>腹壁整形费-大范围腹壁整形（加收）</vt:lpstr>
      <vt:lpstr>隆鼻费</vt:lpstr>
      <vt:lpstr>隆乳费（脂肪注射）</vt:lpstr>
      <vt:lpstr>脐成形术</vt:lpstr>
      <vt:lpstr>男性乳腺肥大切除整形费</vt:lpstr>
      <vt:lpstr>男性乳腺肥大切除术整形费-微创手术（加收）</vt:lpstr>
      <vt:lpstr>男性乳腺肥大切除整形费-中度及重度（加收）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ni_zi</dc:creator>
  <cp:lastModifiedBy>小不点</cp:lastModifiedBy>
  <dcterms:created xsi:type="dcterms:W3CDTF">2026-05-11T23:10:00Z</dcterms:created>
  <cp:lastPrinted>2026-05-21T00:15:00Z</cp:lastPrinted>
  <dcterms:modified xsi:type="dcterms:W3CDTF">2026-05-21T00:43:47Z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1</vt:i4>
  </property>
  <property fmtid="{D5CDD505-2E9C-101B-9397-08002B2CF9AE}" pid="3" name="ICV">
    <vt:lpwstr>24366B482B724EA8AC331B3D75260CB1_11</vt:lpwstr>
  </property>
  <property fmtid="{D5CDD505-2E9C-101B-9397-08002B2CF9AE}" pid="4" name="KSOProductBuildVer">
    <vt:lpwstr>2052-12.1.0.25865</vt:lpwstr>
  </property>
</Properties>
</file>